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560" yWindow="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<sst xmlns="http://schemas.openxmlformats.org/spreadsheetml/2006/main" count="44814" uniqueCount="28109">
  <si>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</si>
  <si>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</si>
  <si>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</si>
  <si>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</si>
  <si>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</si>
  <si>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</si>
  <si>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</si>
  <si>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</si>
  <si>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</si>
  <si>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</si>
  <si>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</si>
  <si>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</si>
  <si>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</si>
  <si>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</si>
  <si>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</si>
  <si>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</si>
  <si>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</si>
  <si>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</si>
  <si>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</si>
  <si>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</si>
  <si>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</si>
  <si>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</si>
  <si>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</si>
  <si>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</si>
  <si>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</si>
  <si>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</si>
  <si>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</si>
  <si>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</si>
  <si>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</si>
  <si>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</si>
  <si>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</si>
  <si>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</si>
  <si>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</si>
  <si>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</si>
  <si>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</si>
  <si>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</si>
  <si>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</si>
  <si>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</si>
  <si>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</si>
  <si>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</si>
  <si>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</si>
  <si>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</si>
  <si>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</si>
  <si>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</si>
  <si>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</si>
  <si>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</si>
  <si>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</si>
  <si>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</si>
  <si>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</si>
  <si>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</si>
  <si>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</si>
  <si>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</si>
  <si>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</si>
  <si>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</si>
  <si>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</si>
  <si>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</si>
  <si>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</si>
  <si>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</si>
  <si>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</si>
  <si>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</si>
  <si>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</si>
  <si>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</si>
  <si>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</si>
  <si>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</si>
  <si>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</si>
  <si>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</si>
  <si>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</si>
  <si>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</si>
  <si>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</si>
  <si>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</si>
  <si>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</si>
  <si>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</si>
  <si>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</si>
  <si>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</si>
  <si>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</si>
  <si>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</si>
  <si>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</si>
  <si>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</si>
  <si>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</si>
  <si>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</si>
  <si>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</si>
  <si>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</si>
  <si>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</si>
  <si>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</si>
  <si>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</si>
  <si>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</si>
  <si>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</si>
  <si>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</si>
  <si>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</si>
  <si>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</si>
  <si>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</si>
  <si>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</si>
  <si>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</si>
  <si>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</si>
  <si>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</si>
  <si>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</si>
  <si>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</si>
  <si>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</si>
  <si>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</si>
  <si>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</si>
  <si>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</si>
  <si>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</si>
  <si>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</si>
  <si>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</si>
  <si>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</si>
  <si>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</si>
  <si>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</si>
  <si>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</si>
  <si>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</si>
  <si>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</si>
  <si>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</si>
  <si>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</si>
  <si>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</si>
  <si>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</si>
  <si>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</si>
  <si>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</si>
  <si>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</si>
  <si>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</si>
  <si>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</si>
  <si>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</si>
  <si>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</si>
  <si>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</si>
  <si>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</si>
  <si>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</si>
  <si>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</si>
  <si>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</si>
  <si>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</si>
  <si>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</si>
  <si>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</si>
  <si>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</si>
  <si>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</si>
  <si>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</si>
  <si>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</si>
  <si>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</si>
  <si>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</si>
  <si>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</si>
  <si>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</si>
  <si>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</si>
  <si>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</si>
  <si>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</si>
  <si>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</si>
  <si>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</si>
  <si>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</si>
  <si>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</si>
  <si>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</si>
  <si>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</si>
  <si>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</si>
  <si>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</si>
  <si>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</si>
  <si>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</si>
  <si>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</si>
  <si>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</si>
  <si>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</si>
  <si>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</si>
  <si>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</si>
  <si>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</si>
  <si>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</si>
  <si>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</si>
  <si>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</si>
  <si>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</si>
  <si>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</si>
  <si>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</si>
  <si>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</si>
  <si>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</si>
  <si>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</si>
  <si>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</si>
  <si>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</si>
  <si>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</si>
  <si>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</si>
  <si>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</si>
  <si>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</si>
  <si>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</si>
  <si>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</si>
  <si>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</si>
  <si>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</si>
  <si>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</si>
  <si>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</si>
  <si>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</si>
  <si>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</si>
  <si>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</si>
  <si>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</si>
  <si>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</si>
  <si>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</si>
  <si>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</si>
  <si>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</si>
  <si>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</si>
  <si>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</si>
  <si>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</si>
  <si>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</si>
  <si>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</si>
  <si>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</si>
  <si>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</si>
  <si>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</si>
  <si>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</si>
  <si>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</si>
  <si>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</si>
  <si>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</si>
  <si>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</si>
  <si>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</si>
  <si>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</si>
  <si>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</si>
  <si>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</si>
  <si>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</si>
  <si>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</si>
  <si>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</si>
  <si>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</si>
  <si>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</si>
  <si>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</si>
  <si>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</si>
  <si>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</si>
  <si>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</si>
  <si>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</si>
  <si>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</si>
  <si>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</si>
  <si>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</si>
  <si>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</si>
  <si>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</si>
  <si>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</si>
  <si>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</si>
  <si>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</si>
  <si>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</si>
  <si>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</si>
  <si>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</si>
  <si>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</si>
  <si>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</si>
  <si>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</si>
  <si>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</si>
  <si>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</si>
  <si>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</si>
  <si>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</si>
  <si>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</si>
  <si>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</si>
  <si>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</si>
  <si>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</si>
  <si>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</si>
  <si>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</si>
  <si>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</si>
  <si>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</si>
  <si>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</si>
  <si>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</si>
  <si>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</si>
  <si>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</si>
  <si>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</si>
  <si>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</si>
  <si>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</si>
  <si>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</si>
  <si>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</si>
  <si>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</si>
  <si>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</si>
  <si>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</si>
  <si>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</si>
  <si>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</si>
  <si>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</si>
  <si>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</si>
  <si>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</si>
  <si>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</si>
  <si>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</si>
  <si>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</si>
  <si>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</si>
  <si>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</si>
  <si>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</si>
  <si>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</si>
  <si>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</si>
  <si>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</si>
  <si>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</si>
  <si>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</si>
  <si>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</si>
  <si>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</si>
  <si>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</si>
  <si>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</si>
  <si>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</si>
  <si>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</si>
  <si>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</si>
  <si>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</si>
  <si>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</si>
  <si>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</si>
  <si>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</si>
  <si>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</si>
  <si>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</si>
  <si>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</si>
  <si>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</si>
  <si>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</si>
  <si>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</si>
  <si>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</si>
  <si>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</si>
  <si>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</si>
  <si>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</si>
  <si>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</si>
  <si>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</si>
  <si>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</si>
  <si>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</si>
  <si>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</si>
  <si>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</si>
  <si>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</si>
  <si>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</si>
  <si>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</si>
  <si>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</si>
  <si>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</si>
  <si>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</si>
  <si>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</si>
  <si>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</si>
  <si>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</si>
  <si>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</si>
  <si>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</si>
  <si>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</si>
  <si>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</si>
  <si>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</si>
  <si>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</si>
  <si>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</si>
  <si>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</si>
  <si>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</si>
  <si>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</si>
  <si>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</si>
  <si>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</si>
  <si>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</si>
  <si>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</si>
  <si>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</si>
  <si>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</si>
  <si>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</si>
  <si>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</si>
  <si>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</si>
  <si>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</si>
  <si>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</si>
  <si>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</si>
  <si>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</si>
  <si>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</si>
  <si>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</si>
  <si>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</si>
  <si>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</si>
  <si>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</si>
  <si>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</si>
  <si>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</si>
  <si>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</si>
  <si>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</si>
  <si>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</si>
  <si>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</si>
  <si>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</si>
  <si>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</si>
  <si>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</si>
  <si>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</si>
  <si>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</si>
  <si>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</si>
  <si>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</si>
  <si>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</si>
  <si>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</si>
  <si>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</si>
  <si>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</si>
  <si>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</si>
  <si>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</si>
  <si>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</si>
  <si>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</si>
  <si>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</si>
  <si>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</si>
  <si>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</si>
  <si>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</si>
  <si>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</si>
  <si>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</si>
  <si>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</si>
  <si>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</si>
  <si>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</si>
  <si>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</si>
  <si>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</si>
  <si>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</si>
  <si>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</si>
  <si>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</si>
  <si>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</si>
  <si>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</si>
  <si>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</si>
  <si>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</si>
  <si>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</si>
  <si>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</si>
  <si>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</si>
  <si>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</si>
  <si>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</si>
  <si>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</si>
  <si>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</si>
  <si>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</si>
  <si>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</si>
  <si>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</si>
  <si>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</si>
  <si>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</si>
  <si>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</si>
  <si>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</si>
  <si>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</si>
  <si>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</si>
  <si>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</si>
  <si>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</si>
  <si>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</si>
  <si>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</si>
  <si>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</si>
  <si>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</si>
  <si>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</si>
  <si>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</si>
  <si>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</si>
  <si>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</si>
  <si>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</si>
  <si>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</si>
  <si>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</si>
  <si>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</si>
  <si>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</si>
  <si>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</si>
  <si>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</si>
  <si>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</si>
  <si>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</si>
  <si>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</si>
  <si>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</si>
  <si>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</si>
  <si>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</si>
  <si>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</si>
  <si>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</si>
  <si>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</si>
  <si>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</si>
  <si>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</si>
  <si>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</si>
  <si>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</si>
  <si>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</si>
  <si>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</si>
  <si>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</si>
  <si>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</si>
  <si>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</si>
  <si>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</si>
  <si>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</si>
  <si>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</si>
  <si>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</si>
  <si>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</si>
  <si>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</si>
  <si>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</si>
  <si>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</si>
  <si>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</si>
  <si>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</si>
  <si>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</si>
  <si>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</si>
  <si>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</si>
  <si>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</si>
  <si>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</si>
  <si>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</si>
  <si>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</si>
  <si>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</si>
  <si>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</si>
  <si>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</si>
  <si>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</si>
  <si>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</si>
  <si>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</si>
  <si>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</si>
  <si>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</si>
  <si>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</si>
  <si>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</si>
  <si>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</si>
  <si>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</si>
  <si>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</si>
  <si>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</si>
  <si>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</si>
  <si>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</si>
  <si>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</si>
  <si>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</si>
  <si>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</si>
  <si>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</si>
  <si>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</si>
  <si>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</si>
  <si>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</si>
  <si>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</si>
  <si>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</si>
  <si>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</si>
  <si>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</si>
  <si>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</si>
  <si>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</si>
  <si>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</si>
  <si>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</si>
  <si>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</si>
  <si>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</si>
  <si>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</si>
  <si>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</si>
  <si>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</si>
  <si>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</si>
  <si>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</si>
  <si>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</si>
  <si>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</si>
  <si>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</si>
  <si>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</si>
  <si>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</si>
  <si>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</si>
  <si>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</si>
  <si>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</si>
  <si>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</si>
  <si>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</si>
  <si>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</si>
  <si>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</si>
  <si>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</si>
  <si>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</si>
  <si>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</si>
  <si>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</si>
  <si>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</si>
  <si>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</si>
  <si>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</si>
  <si>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</si>
  <si>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</si>
  <si>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</si>
  <si>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</si>
  <si>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</si>
  <si>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</si>
  <si>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</si>
  <si>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</si>
  <si>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</si>
  <si>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</si>
  <si>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</si>
  <si>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</si>
  <si>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</si>
  <si>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</si>
  <si>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</si>
  <si>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</si>
  <si>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</si>
  <si>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</si>
  <si>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</si>
  <si>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</si>
  <si>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</si>
  <si>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</si>
  <si>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</si>
  <si>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</si>
  <si>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</si>
  <si>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</si>
  <si>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</si>
  <si>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</si>
  <si>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</si>
  <si>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</si>
  <si>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</si>
  <si>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</si>
  <si>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</si>
  <si>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</si>
  <si>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</si>
  <si>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</si>
  <si>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</si>
  <si>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</si>
  <si>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</si>
  <si>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</si>
  <si>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</si>
  <si>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</si>
  <si>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</si>
  <si>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</si>
  <si>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</si>
  <si>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</si>
  <si>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</si>
  <si>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</si>
  <si>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</si>
  <si>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</si>
  <si>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</si>
  <si>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</si>
  <si>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</si>
  <si>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</si>
  <si>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</si>
  <si>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</si>
  <si>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</si>
  <si>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</si>
  <si>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</si>
  <si>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</si>
  <si>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</si>
  <si>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</si>
  <si>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</si>
  <si>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</si>
  <si>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</si>
  <si>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</si>
  <si>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</si>
  <si>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</si>
  <si>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</si>
  <si>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</si>
  <si>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</si>
  <si>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</si>
  <si>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</si>
  <si>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</si>
  <si>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</si>
  <si>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</si>
  <si>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</si>
  <si>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</si>
  <si>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</si>
  <si>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</si>
  <si>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</si>
  <si>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</si>
  <si>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</si>
  <si>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</si>
  <si>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</si>
  <si>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</si>
  <si>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</si>
  <si>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</si>
  <si>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</si>
  <si>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</si>
  <si>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</si>
  <si>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</si>
  <si>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</si>
  <si>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</si>
  <si>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</si>
  <si>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</si>
  <si>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</si>
  <si>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</si>
  <si>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</si>
  <si>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</si>
  <si>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</si>
  <si>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</si>
  <si>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</si>
  <si>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</si>
  <si>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</si>
  <si>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</si>
  <si>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</si>
  <si>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</si>
  <si>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</si>
  <si>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</si>
  <si>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</si>
  <si>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</si>
  <si>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</si>
  <si>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</si>
  <si>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</si>
  <si>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</si>
  <si>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</si>
  <si>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</si>
  <si>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</si>
  <si>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</si>
  <si>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</si>
  <si>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</si>
  <si>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</si>
  <si>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</si>
  <si>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</si>
  <si>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</si>
  <si>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</si>
  <si>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</si>
  <si>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</si>
  <si>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</si>
  <si>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</si>
  <si>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</si>
  <si>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</si>
  <si>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</si>
  <si>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</si>
  <si>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</si>
  <si>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</si>
  <si>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</si>
  <si>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</si>
  <si>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</si>
  <si>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</si>
  <si>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</si>
  <si>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</si>
  <si>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</si>
  <si>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</si>
  <si>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</si>
  <si>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</si>
  <si>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</si>
  <si>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</si>
  <si>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</si>
  <si>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</si>
  <si>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</si>
  <si>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</si>
  <si>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</si>
  <si>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</si>
  <si>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</si>
  <si>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</si>
  <si>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</si>
  <si>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</si>
  <si>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</si>
  <si>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</si>
  <si>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</si>
  <si>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</si>
  <si>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</si>
  <si>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</si>
  <si>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</si>
  <si>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</si>
  <si>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</si>
  <si>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</si>
  <si>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</si>
  <si>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</si>
  <si>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</si>
  <si>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</si>
  <si>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</si>
  <si>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</si>
  <si>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</si>
  <si>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</si>
  <si>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</si>
  <si>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</si>
  <si>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</si>
  <si>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</si>
  <si>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</si>
  <si>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</si>
  <si>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</si>
  <si>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</si>
  <si>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</si>
  <si>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</si>
  <si>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</si>
  <si>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</si>
  <si>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</si>
  <si>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</si>
  <si>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</si>
  <si>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</si>
  <si>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</si>
  <si>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</si>
  <si>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</si>
  <si>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</si>
  <si>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</si>
  <si>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</si>
  <si>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</si>
  <si>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</si>
  <si>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</si>
  <si>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</si>
  <si>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</si>
  <si>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</si>
  <si>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</si>
  <si>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</si>
  <si>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</si>
  <si>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</si>
  <si>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</si>
  <si>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</si>
  <si>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</si>
  <si>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</si>
  <si>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</si>
  <si>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</si>
  <si>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</si>
  <si>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</si>
  <si>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</si>
  <si>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</si>
  <si>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</si>
  <si>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</si>
  <si>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</si>
  <si>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</si>
  <si>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</si>
  <si>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</si>
  <si>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</si>
  <si>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</si>
  <si>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</si>
  <si>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</si>
  <si>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</si>
  <si>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</si>
  <si>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</si>
  <si>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</si>
  <si>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</si>
  <si>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</si>
  <si>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</si>
  <si>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</si>
  <si>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</si>
  <si>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</si>
  <si>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</si>
  <si>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</si>
  <si>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</si>
  <si>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</si>
  <si>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</si>
  <si>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</si>
  <si>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</si>
  <si>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</si>
  <si>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</si>
  <si>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</si>
  <si>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</si>
  <si>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</si>
  <si>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</si>
  <si>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</si>
  <si>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</si>
  <si>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</si>
  <si>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</si>
  <si>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</si>
  <si>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</si>
  <si>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</si>
  <si>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</si>
  <si>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</si>
  <si>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</si>
  <si>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</si>
  <si>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</si>
  <si>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</si>
  <si>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</si>
  <si>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</si>
  <si>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</si>
  <si>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</si>
  <si>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</si>
  <si>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</si>
  <si>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</si>
  <si>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</si>
  <si>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</si>
  <si>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</si>
  <si>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</si>
  <si>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</si>
  <si>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</si>
  <si>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</si>
  <si>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</si>
  <si>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</si>
  <si>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</si>
  <si>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</si>
  <si>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</si>
  <si>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</si>
  <si>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</si>
  <si>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</si>
  <si>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</si>
  <si>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</si>
  <si>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</si>
  <si>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</si>
  <si>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</si>
  <si>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</si>
  <si>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</si>
  <si>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</si>
  <si>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</si>
  <si>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</si>
  <si>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</si>
  <si>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</si>
  <si>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</si>
  <si>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</si>
  <si>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</si>
  <si>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</si>
  <si>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</si>
  <si>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</si>
  <si>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</si>
  <si>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</si>
  <si>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</si>
  <si>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</si>
  <si>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</si>
  <si>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</si>
  <si>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</si>
  <si>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</si>
  <si>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</si>
  <si>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</si>
  <si>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</si>
  <si>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</si>
  <si>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</si>
  <si>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</si>
  <si>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</si>
  <si>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</si>
  <si>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</si>
  <si>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</si>
  <si>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</si>
  <si>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</si>
  <si>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</si>
  <si>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</si>
  <si>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</si>
  <si>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</si>
  <si>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</si>
  <si>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</si>
  <si>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</si>
  <si>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</si>
  <si>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</si>
  <si>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</si>
  <si>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</si>
  <si>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</si>
  <si>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</si>
  <si>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</si>
  <si>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</si>
  <si>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</si>
  <si>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</si>
  <si>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</si>
  <si>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</si>
  <si>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</si>
  <si>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</si>
  <si>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</si>
  <si>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</si>
  <si>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</si>
  <si>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</si>
  <si>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</si>
  <si>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</si>
  <si>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</si>
  <si>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</si>
  <si>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</si>
  <si>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</si>
  <si>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</si>
  <si>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</si>
  <si>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</si>
  <si>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</si>
  <si>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</si>
  <si>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</si>
  <si>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</si>
  <si>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</si>
  <si>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</si>
  <si>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</si>
  <si>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</si>
  <si>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</si>
  <si>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</si>
  <si>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</si>
  <si>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</si>
  <si>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</si>
  <si>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</si>
  <si>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</si>
  <si>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</si>
  <si>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</si>
  <si>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</si>
  <si>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</si>
  <si>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</si>
  <si>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</si>
  <si>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</si>
  <si>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</si>
  <si>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</si>
  <si>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</si>
  <si>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</si>
  <si>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</si>
  <si>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</si>
  <si>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</si>
  <si>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</si>
  <si>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</si>
  <si>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</si>
  <si>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</si>
  <si>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</si>
  <si>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</si>
  <si>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</si>
  <si>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</si>
  <si>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</si>
  <si>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</si>
  <si>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</si>
  <si>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</si>
  <si>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</si>
  <si>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</si>
  <si>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</si>
  <si>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</si>
  <si>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</si>
  <si>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</si>
  <si>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</si>
  <si>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</si>
  <si>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</si>
  <si>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</si>
  <si>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</si>
  <si>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</si>
  <si>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</si>
  <si>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</si>
  <si>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</si>
  <si>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</si>
  <si>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</si>
  <si>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</si>
  <si>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</si>
  <si>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</si>
  <si>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</si>
  <si>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</si>
  <si>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</si>
  <si>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</si>
  <si>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</si>
  <si>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</si>
  <si>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</si>
  <si>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</si>
  <si>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</si>
  <si>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</si>
  <si>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</si>
  <si>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</si>
  <si>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</si>
  <si>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</si>
  <si>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</si>
  <si>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</si>
  <si>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</si>
  <si>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</si>
  <si>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</si>
  <si>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</si>
  <si>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</si>
  <si>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</si>
  <si>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</si>
  <si>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</si>
  <si>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</si>
  <si>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</si>
  <si>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</si>
  <si>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</si>
  <si>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</si>
  <si>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</si>
  <si>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</si>
  <si>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</si>
  <si>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</si>
  <si>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</si>
  <si>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</si>
  <si>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</si>
  <si>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</si>
  <si>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</si>
  <si>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</si>
  <si>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</si>
  <si>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</si>
  <si>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</si>
  <si>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</si>
  <si>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</si>
  <si>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</si>
  <si>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</si>
  <si>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</si>
  <si>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</si>
  <si>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</si>
  <si>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</si>
  <si>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</si>
  <si>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</si>
  <si>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</si>
  <si>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</si>
  <si>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</si>
  <si>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</si>
  <si>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</si>
  <si>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</si>
  <si>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</si>
  <si>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</si>
  <si>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</si>
  <si>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</si>
  <si>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</si>
  <si>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</si>
  <si>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</si>
  <si>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</si>
  <si>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</si>
  <si>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</si>
  <si>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</si>
  <si>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</si>
  <si>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</si>
  <si>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</si>
  <si>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</si>
  <si>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</si>
  <si>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</si>
  <si>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</si>
  <si>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</si>
  <si>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</si>
  <si>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</si>
  <si>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</si>
  <si>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</si>
  <si>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</si>
  <si>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</si>
  <si>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</si>
  <si>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</si>
  <si>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</si>
  <si>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</si>
  <si>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</si>
  <si>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</si>
  <si>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</si>
  <si>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</si>
  <si>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</si>
  <si>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</si>
  <si>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</si>
  <si>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</si>
  <si>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</si>
  <si>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</si>
  <si>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</si>
  <si>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</si>
  <si>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</si>
  <si>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</si>
  <si>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</si>
  <si>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</si>
  <si>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</si>
  <si>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</si>
  <si>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</si>
  <si>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</si>
  <si>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</si>
  <si>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</si>
  <si>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</si>
  <si>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</si>
  <si>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</si>
  <si>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</si>
  <si>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</si>
  <si>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</si>
  <si>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</si>
  <si>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</si>
  <si>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</si>
  <si>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</si>
  <si>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</si>
  <si>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</si>
  <si>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</si>
  <si>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</si>
  <si>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</si>
  <si>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</si>
  <si>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</si>
  <si>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</si>
  <si>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</si>
  <si>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</si>
  <si>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</si>
  <si>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</si>
  <si>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</si>
  <si>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</si>
  <si>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</si>
  <si>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</si>
  <si>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</si>
  <si>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</si>
  <si>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</si>
  <si>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</si>
  <si>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</si>
  <si>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</si>
  <si>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</si>
  <si>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</si>
  <si>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</si>
  <si>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</si>
  <si>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</si>
  <si>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</si>
  <si>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</si>
  <si>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</si>
  <si>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</si>
  <si>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</si>
  <si>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</si>
  <si>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</si>
  <si>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</si>
  <si>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</si>
  <si>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</si>
  <si>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</si>
  <si>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</si>
  <si>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</si>
  <si>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</si>
  <si>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</si>
  <si>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</si>
  <si>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</si>
  <si>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</si>
  <si>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</si>
  <si>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</si>
  <si>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</si>
  <si>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</si>
  <si>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</si>
  <si>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</si>
  <si>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</si>
  <si>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</si>
  <si>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</si>
  <si>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</si>
  <si>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</si>
  <si>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</si>
  <si>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</si>
  <si>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</si>
  <si>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</si>
  <si>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</si>
  <si>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</si>
  <si>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</si>
  <si>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</si>
  <si>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</si>
  <si>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</si>
  <si>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</si>
  <si>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</si>
  <si>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</si>
  <si>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</si>
  <si>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</si>
  <si>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</si>
  <si>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</si>
  <si>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</si>
  <si>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</si>
  <si>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</si>
  <si>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</si>
  <si>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</si>
  <si>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</si>
  <si>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</si>
  <si>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</si>
  <si>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</si>
  <si>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</si>
  <si>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</si>
  <si>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</si>
  <si>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</si>
  <si>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</si>
  <si>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</si>
  <si>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</si>
  <si>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</si>
  <si>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</si>
  <si>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</si>
  <si>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</si>
  <si>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</si>
  <si>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</si>
  <si>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</si>
  <si>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</si>
  <si>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</si>
  <si>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</si>
  <si>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</si>
  <si>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</si>
  <si>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</si>
  <si>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</si>
  <si>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</si>
  <si>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</si>
  <si>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</si>
  <si>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</si>
  <si>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</si>
  <si>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</si>
  <si>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</si>
  <si>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</si>
  <si>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</si>
  <si>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</si>
  <si>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</si>
  <si>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</si>
  <si>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</si>
  <si>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</si>
  <si>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</si>
  <si>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</si>
  <si>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</si>
  <si>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</si>
  <si>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</si>
  <si>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</si>
  <si>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</si>
  <si>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</si>
  <si>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</si>
  <si>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</si>
  <si>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</si>
  <si>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</si>
  <si>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</si>
  <si>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</si>
  <si>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</si>
  <si>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</si>
  <si>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</si>
  <si>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</si>
  <si>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</si>
  <si>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</si>
  <si>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</si>
  <si>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</si>
  <si>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</si>
  <si>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</si>
  <si>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</si>
  <si>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</si>
  <si>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</si>
  <si>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</si>
  <si>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</si>
  <si>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</si>
  <si>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</si>
  <si>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</si>
  <si>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</si>
  <si>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</si>
  <si>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</si>
  <si>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</si>
  <si>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</si>
  <si>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</si>
  <si>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</si>
  <si>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</si>
  <si>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</si>
  <si>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</si>
  <si>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</si>
  <si>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</si>
  <si>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</si>
  <si>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</si>
  <si>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</si>
  <si>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</si>
  <si>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</si>
  <si>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</si>
  <si>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</si>
  <si>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</si>
  <si>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</si>
  <si>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</si>
  <si>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</si>
  <si>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</si>
  <si>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</si>
  <si>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</si>
  <si>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</si>
  <si>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</si>
  <si>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</si>
  <si>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</si>
  <si>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</si>
  <si>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</si>
  <si>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</si>
  <si>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</si>
  <si>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</si>
  <si>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</si>
  <si>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</si>
  <si>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</si>
  <si>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</si>
  <si>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</si>
  <si>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</si>
  <si>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</si>
  <si>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</si>
  <si>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</si>
  <si>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</si>
  <si>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</si>
  <si>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</si>
  <si>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</si>
  <si>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</si>
  <si>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</si>
  <si>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</si>
  <si>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</si>
  <si>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</si>
  <si>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</si>
  <si>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</si>
  <si>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</si>
  <si>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</si>
  <si>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</si>
  <si>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</si>
  <si>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</si>
  <si>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</si>
  <si>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</si>
  <si>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</si>
  <si>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</si>
  <si>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</si>
  <si>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</si>
  <si>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</si>
  <si>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</si>
  <si>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</si>
  <si>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</si>
  <si>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</si>
  <si>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</si>
  <si>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</si>
  <si>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</si>
  <si>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</si>
  <si>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</si>
  <si>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</si>
  <si>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</si>
  <si>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</si>
  <si>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</si>
  <si>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</si>
  <si>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</si>
  <si>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</si>
  <si>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</si>
  <si>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</si>
  <si>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</si>
  <si>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</si>
  <si>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</si>
  <si>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</si>
  <si>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</si>
  <si>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</si>
  <si>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</si>
  <si>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</si>
  <si>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</si>
  <si>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</si>
  <si>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</si>
  <si>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</si>
  <si>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</si>
  <si>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</si>
  <si>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</si>
  <si>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</si>
  <si>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</si>
  <si>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</si>
  <si>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</si>
  <si>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</si>
  <si>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</si>
  <si>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</si>
  <si>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</si>
  <si>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</si>
  <si>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</si>
  <si>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</si>
  <si>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</si>
  <si>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</si>
  <si>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</si>
  <si>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</si>
  <si>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</si>
  <si>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</si>
  <si>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</si>
  <si>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</si>
  <si>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</si>
  <si>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</si>
  <si>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</si>
  <si>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</si>
  <si>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</si>
  <si>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</si>
  <si>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</si>
  <si>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</si>
  <si>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</si>
  <si>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</si>
  <si>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</si>
  <si>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</si>
  <si>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</si>
  <si>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</si>
  <si>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</si>
  <si>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</si>
  <si>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</si>
  <si>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</si>
  <si>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</si>
  <si>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</si>
  <si>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</si>
  <si>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</si>
  <si>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</si>
  <si>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</si>
  <si>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</si>
  <si>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</si>
  <si>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</si>
  <si>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</si>
  <si>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</si>
  <si>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</si>
  <si>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</si>
  <si>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</si>
  <si>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</si>
  <si>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</si>
  <si>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</si>
  <si>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</si>
  <si>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</si>
  <si>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</si>
  <si>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</si>
  <si>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</si>
  <si>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</si>
  <si>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</si>
  <si>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</si>
  <si>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</si>
  <si>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</si>
  <si>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</si>
  <si>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</si>
  <si>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</si>
  <si>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</si>
  <si>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</si>
  <si>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</si>
  <si>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</si>
  <si>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</si>
  <si>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</si>
  <si>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</si>
  <si>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</si>
  <si>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</si>
  <si>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</si>
  <si>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</si>
  <si>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</si>
  <si>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</si>
  <si>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</si>
  <si>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</si>
  <si>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</si>
  <si>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</si>
  <si>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</si>
  <si>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</si>
  <si>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</si>
  <si>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</si>
  <si>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</si>
  <si>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</si>
  <si>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</si>
  <si>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</si>
  <si>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</si>
  <si>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</si>
  <si>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</si>
  <si>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</si>
  <si>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</si>
  <si>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</si>
  <si>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</si>
  <si>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</si>
  <si>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</si>
  <si>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</si>
  <si>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</si>
  <si>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</si>
  <si>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</si>
  <si>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</si>
  <si>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</si>
  <si>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</si>
  <si>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</si>
  <si>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</si>
  <si>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</si>
  <si>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</si>
  <si>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</si>
  <si>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</si>
  <si>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</si>
  <si>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</si>
  <si>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</si>
  <si>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</si>
  <si>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</si>
  <si>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</si>
  <si>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</si>
  <si>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</si>
  <si>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</si>
  <si>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</si>
  <si>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</si>
  <si>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</si>
  <si>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</si>
  <si>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</si>
  <si>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</si>
  <si>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</si>
  <si>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</si>
  <si>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</si>
  <si>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</si>
  <si>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</si>
  <si>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</si>
  <si>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</si>
  <si>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</si>
  <si>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</si>
  <si>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</si>
  <si>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</si>
  <si>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</si>
  <si>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</si>
  <si>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</si>
  <si>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</si>
  <si>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</si>
  <si>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</si>
  <si>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</si>
  <si>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</si>
  <si>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</si>
  <si>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</si>
  <si>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</si>
  <si>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</si>
  <si>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</si>
  <si>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</si>
  <si>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</si>
  <si>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</si>
  <si>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</si>
  <si>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</si>
  <si>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</si>
  <si>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</si>
  <si>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</si>
  <si>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</si>
  <si>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</si>
  <si>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</si>
  <si>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</si>
  <si>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</si>
  <si>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</si>
  <si>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</si>
  <si>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</si>
  <si>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</si>
  <si>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</si>
  <si>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</si>
  <si>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</si>
  <si>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</si>
  <si>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</si>
  <si>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</si>
  <si>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</si>
  <si>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</si>
  <si>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</si>
  <si>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</si>
  <si>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</si>
  <si>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</si>
  <si>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</si>
  <si>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</si>
  <si>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</si>
  <si>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</si>
  <si>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</si>
  <si>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</si>
  <si>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</si>
  <si>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</si>
  <si>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</si>
  <si>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</si>
  <si>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</si>
  <si>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</si>
  <si>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</si>
  <si>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</si>
  <si>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</si>
  <si>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</si>
  <si>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</si>
  <si>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</si>
  <si>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</si>
  <si>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</si>
  <si>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</si>
  <si>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</si>
  <si>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</si>
  <si>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</si>
  <si>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</si>
  <si>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</si>
  <si>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</si>
  <si>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</si>
  <si>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</si>
  <si>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</si>
  <si>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</si>
  <si>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</si>
  <si>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</si>
  <si>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</si>
  <si>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</si>
  <si>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</si>
  <si>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</si>
  <si>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</si>
  <si>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</si>
  <si>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</si>
  <si>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</si>
  <si>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</si>
  <si>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</si>
  <si>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</si>
  <si>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</si>
  <si>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</si>
  <si>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</si>
  <si>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</si>
  <si>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</si>
  <si>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</si>
  <si>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</si>
  <si>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</si>
  <si>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</si>
  <si>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</si>
  <si>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</si>
  <si>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</si>
  <si>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</si>
  <si>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</si>
  <si>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</si>
  <si>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</si>
  <si>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</si>
  <si>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</si>
  <si>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</si>
  <si>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</si>
  <si>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</si>
  <si>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</si>
  <si>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</si>
  <si>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</si>
  <si>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</si>
  <si>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</si>
  <si>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</si>
  <si>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</si>
  <si>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</si>
  <si>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</si>
  <si>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</si>
  <si>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</si>
  <si>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</si>
  <si>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</si>
  <si>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</si>
  <si>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</si>
  <si>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</si>
  <si>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</si>
  <si>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</si>
  <si>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</si>
  <si>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</si>
  <si>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</si>
  <si>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</si>
  <si>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</si>
  <si>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</si>
  <si>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</si>
  <si>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</si>
  <si>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</si>
  <si>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</si>
  <si>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</si>
  <si>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</si>
  <si>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</si>
  <si>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</si>
  <si>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</si>
  <si>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</si>
  <si>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</si>
  <si>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</si>
  <si>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</si>
  <si>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</si>
  <si>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</si>
  <si>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</si>
  <si>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</si>
  <si>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</si>
  <si>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</si>
  <si>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</si>
  <si>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</si>
  <si>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</si>
  <si>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</si>
  <si>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</si>
  <si>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</si>
  <si>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</si>
  <si>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</si>
  <si>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</si>
  <si>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</si>
  <si>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</si>
  <si>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</si>
  <si>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</si>
  <si>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</si>
  <si>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</si>
  <si>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</si>
  <si>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</si>
  <si>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</si>
  <si>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</si>
  <si>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</si>
  <si>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</si>
  <si>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</si>
  <si>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</si>
  <si>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</si>
  <si>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</si>
  <si>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</si>
  <si>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</si>
  <si>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</si>
  <si>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</si>
  <si>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</si>
  <si>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</si>
  <si>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</si>
  <si>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</si>
  <si>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</si>
  <si>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</si>
  <si>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</si>
  <si>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</si>
  <si>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</si>
  <si>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</si>
  <si>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</si>
  <si>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</si>
  <si>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</si>
  <si>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</si>
  <si>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</si>
  <si>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</si>
  <si>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</si>
  <si>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</si>
  <si>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</si>
  <si>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</si>
  <si>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</si>
  <si>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</si>
  <si>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</si>
  <si>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</si>
  <si>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</si>
  <si>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</si>
  <si>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</si>
  <si>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</si>
  <si>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</si>
  <si>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</si>
  <si>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</si>
  <si>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</si>
  <si>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</si>
  <si>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</si>
  <si>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</si>
  <si>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</si>
  <si>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</si>
  <si>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</si>
  <si>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</si>
  <si>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</si>
  <si>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</si>
  <si>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</si>
  <si>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</si>
  <si>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</si>
  <si>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</si>
  <si>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</si>
  <si>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</si>
  <si>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</si>
  <si>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</si>
  <si>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</si>
  <si>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</si>
  <si>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</si>
  <si>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</si>
  <si>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</si>
  <si>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</si>
  <si>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</si>
  <si>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</si>
  <si>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</si>
  <si>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</si>
  <si>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</si>
  <si>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</si>
  <si>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</si>
  <si>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</si>
  <si>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</si>
  <si>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</si>
  <si>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</si>
  <si>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</si>
  <si>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</si>
  <si>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</si>
  <si>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</si>
  <si>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</si>
  <si>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</si>
  <si>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</si>
  <si>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</si>
  <si>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</si>
  <si>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</si>
  <si>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</si>
  <si>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</si>
  <si>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</si>
  <si>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</si>
  <si>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</si>
  <si>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</si>
  <si>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</si>
  <si>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</si>
  <si>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</si>
  <si>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</si>
  <si>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</si>
  <si>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</si>
  <si>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</si>
  <si>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</si>
  <si>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</si>
  <si>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</si>
  <si>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</si>
  <si>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</si>
  <si>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</si>
  <si>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</si>
  <si>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</si>
  <si>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</si>
  <si>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</si>
  <si>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</si>
  <si>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</si>
  <si>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</si>
  <si>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</si>
  <si>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</si>
  <si>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</si>
  <si>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</si>
  <si>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</si>
  <si>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</si>
  <si>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</si>
  <si>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</si>
  <si>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</si>
  <si>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</si>
  <si>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</si>
  <si>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</si>
  <si>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</si>
  <si>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</si>
  <si>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</si>
  <si>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</si>
  <si>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</si>
  <si>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</si>
  <si>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</si>
  <si>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</si>
  <si>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</si>
  <si>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</si>
  <si>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</si>
  <si>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</si>
  <si>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</si>
  <si>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</si>
  <si>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</si>
  <si>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</si>
  <si>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</si>
  <si>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</si>
  <si>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</si>
  <si>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</si>
  <si>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</si>
  <si>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</si>
  <si>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</si>
  <si>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</si>
  <si>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</si>
  <si>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</si>
  <si>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</si>
  <si>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</si>
  <si>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</si>
  <si>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</si>
  <si>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</si>
  <si>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</si>
  <si>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</si>
  <si>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</si>
  <si>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</si>
  <si>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</si>
  <si>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</si>
  <si>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</si>
  <si>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</si>
  <si>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</si>
  <si>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</si>
  <si>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</si>
  <si>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</si>
  <si>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</si>
  <si>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</si>
  <si>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</si>
  <si>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</si>
  <si>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</si>
  <si>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</si>
  <si>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</si>
  <si>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</si>
  <si>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</si>
  <si>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</si>
  <si>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</si>
  <si>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</si>
  <si>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</si>
  <si>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</si>
  <si>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</si>
  <si>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</si>
  <si>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</si>
  <si>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</si>
  <si>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</si>
  <si>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</si>
  <si>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</si>
  <si>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</si>
  <si>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</si>
  <si>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</si>
  <si>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</si>
  <si>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</si>
  <si>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</si>
  <si>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</si>
  <si>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</si>
  <si>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</si>
  <si>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</si>
  <si>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</si>
  <si>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</si>
  <si>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</si>
  <si>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</si>
  <si>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</si>
  <si>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</si>
  <si>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</si>
  <si>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</si>
  <si>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</si>
  <si>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</si>
  <si>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</si>
  <si>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</si>
  <si>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</si>
  <si>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</si>
  <si>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</si>
  <si>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</si>
  <si>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</si>
  <si>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</si>
  <si>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</si>
  <si>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</si>
  <si>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</si>
  <si>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</si>
  <si>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</si>
  <si>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</si>
  <si>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</si>
  <si>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</si>
  <si>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</si>
  <si>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</si>
  <si>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</si>
  <si>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</si>
  <si>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</si>
  <si>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</si>
  <si>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</si>
  <si>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</si>
  <si>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</si>
  <si>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</si>
  <si>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</si>
  <si>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</si>
  <si>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</si>
  <si>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</si>
  <si>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</si>
  <si>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</si>
  <si>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</si>
  <si>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</si>
  <si>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</si>
  <si>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</si>
  <si>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</si>
  <si>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</si>
  <si>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</si>
  <si>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</si>
  <si>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</si>
  <si>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</si>
  <si>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</si>
  <si>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</si>
  <si>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</si>
  <si>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</si>
  <si>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</si>
  <si>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</si>
  <si>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</si>
  <si>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</si>
  <si>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</si>
  <si>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</si>
  <si>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</si>
  <si>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</si>
  <si>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</si>
  <si>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</si>
  <si>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</si>
  <si>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</si>
  <si>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</si>
  <si>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</si>
  <si>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</si>
  <si>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</si>
  <si>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</si>
  <si>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</si>
  <si>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</si>
  <si>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</si>
  <si>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</si>
  <si>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</si>
  <si>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</si>
  <si>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</si>
  <si>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</si>
  <si>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</si>
  <si>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</si>
  <si>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</si>
  <si>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</si>
  <si>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</si>
  <si>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</si>
  <si>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</si>
  <si>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</si>
  <si>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</si>
  <si>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</si>
  <si>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</si>
  <si>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</si>
  <si>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</si>
  <si>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</si>
  <si>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</si>
  <si>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</si>
  <si>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</si>
  <si>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</si>
  <si>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</si>
  <si>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</si>
  <si>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</si>
  <si>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</si>
  <si>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</si>
  <si>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</si>
  <si>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</si>
  <si>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</si>
  <si>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</si>
  <si>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</si>
  <si>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</si>
  <si>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</si>
  <si>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</si>
  <si>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</si>
  <si>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</si>
  <si>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</si>
  <si>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</si>
  <si>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</si>
  <si>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</si>
  <si>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</si>
  <si>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</si>
  <si>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</si>
  <si>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</si>
  <si>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</si>
  <si>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</si>
  <si>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</si>
  <si>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</si>
  <si>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</si>
  <si>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</si>
  <si>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</si>
  <si>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</si>
  <si>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</si>
  <si>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</si>
  <si>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</si>
  <si>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</si>
  <si>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</si>
  <si>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</si>
  <si>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</si>
  <si>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</si>
  <si>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</si>
  <si>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</si>
  <si>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</si>
  <si>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</si>
  <si>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</si>
  <si>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</si>
  <si>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</si>
  <si>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</si>
  <si>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</si>
  <si>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</si>
  <si>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</si>
  <si>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</si>
  <si>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</si>
  <si>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</si>
  <si>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</si>
  <si>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</si>
  <si>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</si>
  <si>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</si>
  <si>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</si>
  <si>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</si>
  <si>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</si>
  <si>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</si>
  <si>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</si>
  <si>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</si>
  <si>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</si>
  <si>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</si>
  <si>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</si>
  <si>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</si>
  <si>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</si>
  <si>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</si>
  <si>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</si>
  <si>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</si>
  <si>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</si>
  <si>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</si>
  <si>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</si>
  <si>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</si>
  <si>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</si>
  <si>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</si>
  <si>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</si>
  <si>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</si>
  <si>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</si>
  <si>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</si>
  <si>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</si>
  <si>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</si>
  <si>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</si>
  <si>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</si>
  <si>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</si>
  <si>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</si>
  <si>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</si>
  <si>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</si>
  <si>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</si>
  <si>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</si>
  <si>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</si>
  <si>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</si>
  <si>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</si>
  <si>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</si>
  <si>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</si>
  <si>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</si>
  <si>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</si>
  <si>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</si>
  <si>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</si>
  <si>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</si>
  <si>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</si>
  <si>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</si>
  <si>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</si>
  <si>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</si>
  <si>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</si>
  <si>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</si>
  <si>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</si>
  <si>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</si>
  <si>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</si>
  <si>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</si>
  <si>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</si>
  <si>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</si>
  <si>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</si>
  <si>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</si>
  <si>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</si>
  <si>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</si>
  <si>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</si>
  <si>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</si>
  <si>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</si>
  <si>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</si>
  <si>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</si>
  <si>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</si>
  <si>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</si>
  <si>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</si>
  <si>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</si>
  <si>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</si>
  <si>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</si>
  <si>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</si>
  <si>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</si>
  <si>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</si>
  <si>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</si>
  <si>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</si>
  <si>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</si>
  <si>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</si>
  <si>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</si>
  <si>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</si>
  <si>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</si>
  <si>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</si>
  <si>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</si>
  <si>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</si>
  <si>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</si>
  <si>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</si>
  <si>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</si>
  <si>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</si>
  <si>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</si>
  <si>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</si>
  <si>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</si>
  <si>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</si>
  <si>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</si>
  <si>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</si>
  <si>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</si>
  <si>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</si>
  <si>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</si>
  <si>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</si>
  <si>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</si>
  <si>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</si>
  <si>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</si>
  <si>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</si>
  <si>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</si>
  <si>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</si>
  <si>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</si>
  <si>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</si>
  <si>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</si>
  <si>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</si>
  <si>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</si>
  <si>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</si>
  <si>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</si>
  <si>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</si>
  <si>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</si>
  <si>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</si>
  <si>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</si>
  <si>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</si>
  <si>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</si>
  <si>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</si>
  <si>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</si>
  <si>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</si>
  <si>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</si>
  <si>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</si>
  <si>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</si>
  <si>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</si>
  <si>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</si>
  <si>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</si>
  <si>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</si>
  <si>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</si>
  <si>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</si>
  <si>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</si>
  <si>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</si>
  <si>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</si>
  <si>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</si>
  <si>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</si>
  <si>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</si>
  <si>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</si>
  <si>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</si>
  <si>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</si>
  <si>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</si>
  <si>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</si>
  <si>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</si>
  <si>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</si>
  <si>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</si>
  <si>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</si>
  <si>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</si>
  <si>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</si>
  <si>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</si>
  <si>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</si>
  <si>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</si>
  <si>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</si>
  <si>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</si>
  <si>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</si>
  <si>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</si>
  <si>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</si>
  <si>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</si>
  <si>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</si>
  <si>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</si>
  <si>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</si>
  <si>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</si>
  <si>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</si>
  <si>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</si>
  <si>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</si>
  <si>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</si>
  <si>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</si>
  <si>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</si>
  <si>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</si>
  <si>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</si>
  <si>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</si>
  <si>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</si>
  <si>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</si>
  <si>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</si>
  <si>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</si>
  <si>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</si>
  <si>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</si>
  <si>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</si>
  <si>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</si>
  <si>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</si>
  <si>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</si>
  <si>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</si>
  <si>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</si>
  <si>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</si>
  <si>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</si>
  <si>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</si>
  <si>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</si>
  <si>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</si>
  <si>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</si>
  <si>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</si>
  <si>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</si>
  <si>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</si>
  <si>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</si>
  <si>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</si>
  <si>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</si>
  <si>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</si>
  <si>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</si>
  <si>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</si>
  <si>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</si>
  <si>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</si>
  <si>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</si>
  <si>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</si>
  <si>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</si>
  <si>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</si>
  <si>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</si>
  <si>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</si>
  <si>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</si>
  <si>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</si>
  <si>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</si>
  <si>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</si>
  <si>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</si>
  <si>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</si>
  <si>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</si>
  <si>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</si>
  <si>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</si>
  <si>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</si>
  <si>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</si>
  <si>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</si>
  <si>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</si>
  <si>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</si>
  <si>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</si>
  <si>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</si>
  <si>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</si>
  <si>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</si>
  <si>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</si>
  <si>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</si>
  <si>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</si>
  <si>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</si>
  <si>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</si>
  <si>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</si>
  <si>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</si>
  <si>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</si>
  <si>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</si>
  <si>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</si>
  <si>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</si>
  <si>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</si>
  <si>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</si>
  <si>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</si>
  <si>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</si>
  <si>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</si>
  <si>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</si>
  <si>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</si>
  <si>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</si>
  <si>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</si>
  <si>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</si>
  <si>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</si>
  <si>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</si>
  <si>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</si>
  <si>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</si>
  <si>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</si>
  <si>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</si>
  <si>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</si>
  <si>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</si>
  <si>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</si>
  <si>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</si>
  <si>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</si>
  <si>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</si>
  <si>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</si>
  <si>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</si>
  <si>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</si>
  <si>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</si>
  <si>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</si>
  <si>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</si>
  <si>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</si>
  <si>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</si>
  <si>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</si>
  <si>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</si>
  <si>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</si>
  <si>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</si>
  <si>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</si>
  <si>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</si>
  <si>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</si>
  <si>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</si>
  <si>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</si>
  <si>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</si>
  <si>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</si>
  <si>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</si>
  <si>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</si>
  <si>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</si>
  <si>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</si>
  <si>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</si>
  <si>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</si>
  <si>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</si>
  <si>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</si>
  <si>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</si>
  <si>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</si>
  <si>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</si>
  <si>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</si>
  <si>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</si>
  <si>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</si>
  <si>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</si>
  <si>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</si>
  <si>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</si>
  <si>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</si>
  <si>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</si>
  <si>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</si>
  <si>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</si>
  <si>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</si>
  <si>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</si>
  <si>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</si>
  <si>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</si>
  <si>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</si>
  <si>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</si>
  <si>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</si>
  <si>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</si>
  <si>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</si>
  <si>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</si>
  <si>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</si>
  <si>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</si>
  <si>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</si>
  <si>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</si>
  <si>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</si>
  <si>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</si>
  <si>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</si>
  <si>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</si>
  <si>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</si>
  <si>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</si>
  <si>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</si>
  <si>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</si>
  <si>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</si>
  <si>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</si>
  <si>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</si>
  <si>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</si>
  <si>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</si>
  <si>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</si>
  <si>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</si>
  <si>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</si>
  <si>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</si>
  <si>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</si>
  <si>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</si>
  <si>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</si>
  <si>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</si>
  <si>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</si>
  <si>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</si>
  <si>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</si>
  <si>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</si>
  <si>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</si>
  <si>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</si>
  <si>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</si>
  <si>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</si>
  <si>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</si>
  <si>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</si>
  <si>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</si>
  <si>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</si>
  <si>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</si>
  <si>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</si>
  <si>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</si>
  <si>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</si>
  <si>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</si>
  <si>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</si>
  <si>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</si>
  <si>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</si>
  <si>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</si>
  <si>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</si>
  <si>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</si>
  <si>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</si>
  <si>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</si>
  <si>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</si>
  <si>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</si>
  <si>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</si>
  <si>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</si>
  <si>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</si>
  <si>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</si>
  <si>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</si>
  <si>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</si>
  <si>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</si>
  <si>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</si>
  <si>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</si>
  <si>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</si>
  <si>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</si>
  <si>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</si>
  <si>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</si>
  <si>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</si>
  <si>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</si>
  <si>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</si>
  <si>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</si>
  <si>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</si>
  <si>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</si>
  <si>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</si>
  <si>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</si>
  <si>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</si>
  <si>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</si>
  <si>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</si>
  <si>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</si>
  <si>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</si>
  <si>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</si>
  <si>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</si>
  <si>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</si>
  <si>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</si>
  <si>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</si>
  <si>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</si>
  <si>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</si>
  <si>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</si>
  <si>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</si>
  <si>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</si>
  <si>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</si>
  <si>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</si>
  <si>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</si>
  <si>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</si>
  <si>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</si>
  <si>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</si>
  <si>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</si>
  <si>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</si>
  <si>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</si>
  <si>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</si>
  <si>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</si>
  <si>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</si>
  <si>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</si>
  <si>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</si>
  <si>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</si>
  <si>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</si>
  <si>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</si>
  <si>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</si>
  <si>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</si>
  <si>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</si>
  <si>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</si>
  <si>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</si>
  <si>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</si>
  <si>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</si>
  <si>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</si>
  <si>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</si>
  <si>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</si>
  <si>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</si>
  <si>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</si>
  <si>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</si>
  <si>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</si>
  <si>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</si>
  <si>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</si>
  <si>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</si>
  <si>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</si>
  <si>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</si>
  <si>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</si>
  <si>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</si>
  <si>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</si>
  <si>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</si>
  <si>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</si>
  <si>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</si>
  <si>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</si>
  <si>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</si>
  <si>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</si>
  <si>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</si>
  <si>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</si>
  <si>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</si>
  <si>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</si>
  <si>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</si>
  <si>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</si>
  <si>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</si>
  <si>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</si>
  <si>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</si>
  <si>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</si>
  <si>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</si>
  <si>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</si>
  <si>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</si>
  <si>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</si>
  <si>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</si>
  <si>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</si>
  <si>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</si>
  <si>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</si>
  <si>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</si>
  <si>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</si>
  <si>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</si>
  <si>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</si>
  <si>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</si>
  <si>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</si>
  <si>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</si>
  <si>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</si>
  <si>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</si>
  <si>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</si>
  <si>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</si>
  <si>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</si>
  <si>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</si>
  <si>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</si>
  <si>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</si>
  <si>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</si>
  <si>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</si>
  <si>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</si>
  <si>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</si>
  <si>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</si>
  <si>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</si>
  <si>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</si>
  <si>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</si>
  <si>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</si>
  <si>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</si>
  <si>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</si>
  <si>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</si>
  <si>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</si>
  <si>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</si>
  <si>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</si>
  <si>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</si>
  <si>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</si>
  <si>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</si>
  <si>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</si>
  <si>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</si>
  <si>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</si>
  <si>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</si>
  <si>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</si>
  <si>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</si>
  <si>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</si>
  <si>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</si>
  <si>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</si>
  <si>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</si>
  <si>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</si>
  <si>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</si>
  <si>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</si>
  <si>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</si>
  <si>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</si>
  <si>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</si>
  <si>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</si>
  <si>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</si>
  <si>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</si>
  <si>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</si>
  <si>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</si>
  <si>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</si>
  <si>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</si>
  <si>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</si>
  <si>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</si>
  <si>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</si>
  <si>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</si>
  <si>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</si>
  <si>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</si>
  <si>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</si>
  <si>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</si>
  <si>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</si>
  <si>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</si>
  <si>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</si>
  <si>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</si>
  <si>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</si>
  <si>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</si>
  <si>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</si>
  <si>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</si>
  <si>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</si>
  <si>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</si>
  <si>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</si>
  <si>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</si>
  <si>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</si>
  <si>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</si>
  <si>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</si>
  <si>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</si>
  <si>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</si>
  <si>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</si>
  <si>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</si>
  <si>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</si>
  <si>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</si>
  <si>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</si>
  <si>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</si>
  <si>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</si>
  <si>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</si>
  <si>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</si>
  <si>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</si>
  <si>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</si>
  <si>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</si>
  <si>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</si>
  <si>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</si>
  <si>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</si>
  <si>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</si>
  <si>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</si>
  <si>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</si>
  <si>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</si>
  <si>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</si>
  <si>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</si>
  <si>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</si>
  <si>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</si>
  <si>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</si>
  <si>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</si>
  <si>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</si>
  <si>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</si>
  <si>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</si>
  <si>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</si>
  <si>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</si>
  <si>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</si>
  <si>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</si>
  <si>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</si>
  <si>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</si>
  <si>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</si>
  <si>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</si>
  <si>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</si>
  <si>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</si>
  <si>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</si>
  <si>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</si>
  <si>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</si>
  <si>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</si>
  <si>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</si>
  <si>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</si>
  <si>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</si>
  <si>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</si>
  <si>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</si>
  <si>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</si>
  <si>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</si>
  <si>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</si>
  <si>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</si>
  <si>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</si>
  <si>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</si>
  <si>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</si>
  <si>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</si>
  <si>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</si>
  <si>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</si>
  <si>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</si>
  <si>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</si>
  <si>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</si>
  <si>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</si>
  <si>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</si>
  <si>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</si>
  <si>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</si>
  <si>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</si>
  <si>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</si>
  <si>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</si>
  <si>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</si>
  <si>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</si>
  <si>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</si>
  <si>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</si>
  <si>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</si>
  <si>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</si>
  <si>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</si>
  <si>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</si>
  <si>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</si>
  <si>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</si>
  <si>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</si>
  <si>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</si>
  <si>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</si>
  <si>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</si>
  <si>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</si>
  <si>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</si>
  <si>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</si>
  <si>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</si>
  <si>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</si>
  <si>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</si>
  <si>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</si>
  <si>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</si>
  <si>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</si>
  <si>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</si>
  <si>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</si>
  <si>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</si>
  <si>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</si>
  <si>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</si>
  <si>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</si>
  <si>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</si>
  <si>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</si>
  <si>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</si>
  <si>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</si>
  <si>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</si>
  <si>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</si>
  <si>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</si>
  <si>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</si>
  <si>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</si>
  <si>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</si>
  <si>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</si>
  <si>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</si>
  <si>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</si>
  <si>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</si>
  <si>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</si>
  <si>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</si>
  <si>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</si>
  <si>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</si>
  <si>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</si>
  <si>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</si>
  <si>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</si>
  <si>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</si>
  <si>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</si>
  <si>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</si>
  <si>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</si>
  <si>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</si>
  <si>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</si>
  <si>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</si>
  <si>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</si>
  <si>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</si>
  <si>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</si>
  <si>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</si>
  <si>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</si>
  <si>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</si>
  <si>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</si>
  <si>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</si>
  <si>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</si>
  <si>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</si>
  <si>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</si>
  <si>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</si>
  <si>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</si>
  <si>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</si>
  <si>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</si>
  <si>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</si>
  <si>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</si>
  <si>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</si>
  <si>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</si>
  <si>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</si>
  <si>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</si>
  <si>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</si>
  <si>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</si>
  <si>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</si>
  <si>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</si>
  <si>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</si>
  <si>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</si>
  <si>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</si>
  <si>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</si>
  <si>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</si>
  <si>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</si>
  <si>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</si>
  <si>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</si>
  <si>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</si>
  <si>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</si>
  <si>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</si>
  <si>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</si>
  <si>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</si>
  <si>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</si>
  <si>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</si>
  <si>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</si>
  <si>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</si>
  <si>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</si>
  <si>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</si>
  <si>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</si>
  <si>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</si>
  <si>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</si>
  <si>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</si>
  <si>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</si>
  <si>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</si>
  <si>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</si>
  <si>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</si>
  <si>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</si>
  <si>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</si>
  <si>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</si>
  <si>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</si>
  <si>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</si>
  <si>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</si>
  <si>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</si>
  <si>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</si>
  <si>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</si>
  <si>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</si>
  <si>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</si>
  <si>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</si>
  <si>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</si>
  <si>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</si>
  <si>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</si>
  <si>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</si>
  <si>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</si>
  <si>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</si>
  <si>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</si>
  <si>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</si>
  <si>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</si>
  <si>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</si>
  <si>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</si>
  <si>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</si>
  <si>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</si>
  <si>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</si>
  <si>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</si>
  <si>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</si>
  <si>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</si>
  <si>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</si>
  <si>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</si>
  <si>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</si>
  <si>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</si>
  <si>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</si>
  <si>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</si>
  <si>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</si>
  <si>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</si>
  <si>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</si>
  <si>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</si>
  <si>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</si>
  <si>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</si>
  <si>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</si>
  <si>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</si>
  <si>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</si>
  <si>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</si>
  <si>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</si>
  <si>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</si>
  <si>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</si>
  <si>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</si>
  <si>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</si>
  <si>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</si>
  <si>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</si>
  <si>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</si>
  <si>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</si>
  <si>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</si>
  <si>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</si>
  <si>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</si>
  <si>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</si>
  <si>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</si>
  <si>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</si>
  <si>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</si>
  <si>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</si>
  <si>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</si>
  <si>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</si>
  <si>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</si>
  <si>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</si>
  <si>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</si>
  <si>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</si>
  <si>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</si>
  <si>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</si>
  <si>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</si>
  <si>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</si>
  <si>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</si>
  <si>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</si>
  <si>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</si>
  <si>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</si>
  <si>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</si>
  <si>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</si>
  <si>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</si>
  <si>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</si>
  <si>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</si>
  <si>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</si>
  <si>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</si>
  <si>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</si>
  <si>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</si>
  <si>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</si>
  <si>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</si>
  <si>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</si>
  <si>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</si>
  <si>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</si>
  <si>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</si>
  <si>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</si>
  <si>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</si>
  <si>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</si>
  <si>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</si>
  <si>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</si>
  <si>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</si>
  <si>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</si>
  <si>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</si>
  <si>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</si>
  <si>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</si>
  <si>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</si>
  <si>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</si>
  <si>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</si>
  <si>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</si>
  <si>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</si>
  <si>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</si>
  <si>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</si>
  <si>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</si>
  <si>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</si>
  <si>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</si>
  <si>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</si>
  <si>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</si>
  <si>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</si>
  <si>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</si>
  <si>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</si>
  <si>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</si>
  <si>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</si>
  <si>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</si>
  <si>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</si>
  <si>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</si>
  <si>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</si>
  <si>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</si>
  <si>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</si>
  <si>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</si>
  <si>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</si>
  <si>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</si>
  <si>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</si>
  <si>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</si>
  <si>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</si>
  <si>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</si>
  <si>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</si>
  <si>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</si>
  <si>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</si>
  <si>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</si>
  <si>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</si>
  <si>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</si>
  <si>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</si>
  <si>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</si>
  <si>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</si>
  <si>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</si>
  <si>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</si>
  <si>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</si>
  <si>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</si>
  <si>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</si>
  <si>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</si>
  <si>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</si>
  <si>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</si>
  <si>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</si>
  <si>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</si>
  <si>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</si>
  <si>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</si>
  <si>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</si>
  <si>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</si>
  <si>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</si>
  <si>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</si>
  <si>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</si>
  <si>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</si>
  <si>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</si>
  <si>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</si>
  <si>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</si>
  <si>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</si>
  <si>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</si>
  <si>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</si>
  <si>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</si>
  <si>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</si>
  <si>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</si>
  <si>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</si>
  <si>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</si>
  <si>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</si>
  <si>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</si>
  <si>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</si>
  <si>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</si>
  <si>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</si>
  <si>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</si>
  <si>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</si>
  <si>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</si>
  <si>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</si>
  <si>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</si>
  <si>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</si>
  <si>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</si>
  <si>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</si>
  <si>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</si>
  <si>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</si>
  <si>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</si>
  <si>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</si>
  <si>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</si>
  <si>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</si>
  <si>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</si>
  <si>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</si>
  <si>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</si>
  <si>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</si>
  <si>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</si>
  <si>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</si>
  <si>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</si>
  <si>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</si>
  <si>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</si>
  <si>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</si>
  <si>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</si>
  <si>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</si>
  <si>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</si>
  <si>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</si>
  <si>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</si>
  <si>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</si>
  <si>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</si>
  <si>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</si>
  <si>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</si>
  <si>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</si>
  <si>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</si>
  <si>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</si>
  <si>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</si>
  <si>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</si>
  <si>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</si>
  <si>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</si>
  <si>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</si>
  <si>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</si>
  <si>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</si>
  <si>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</si>
  <si>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</si>
  <si>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</si>
  <si>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</si>
  <si>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</si>
  <si>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</si>
  <si>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</si>
  <si>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</si>
  <si>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</si>
  <si>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</si>
  <si>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</si>
  <si>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</si>
  <si>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</si>
  <si>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</si>
  <si>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</si>
  <si>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</si>
  <si>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</si>
  <si>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</si>
  <si>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</si>
  <si>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</si>
  <si>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</si>
  <si>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</si>
  <si>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</si>
  <si>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</si>
  <si>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</si>
  <si>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</si>
  <si>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</si>
  <si>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</si>
  <si>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</si>
  <si>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</si>
  <si>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</si>
  <si>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</si>
  <si>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</si>
  <si>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</si>
  <si>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</si>
  <si>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</si>
  <si>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</si>
  <si>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</si>
  <si>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</si>
  <si>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</si>
  <si>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</si>
  <si>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</si>
  <si>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</si>
  <si>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</si>
  <si>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</si>
  <si>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</si>
  <si>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</si>
  <si>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</si>
  <si>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</si>
  <si>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</si>
  <si>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</si>
  <si>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</si>
  <si>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</si>
  <si>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</si>
  <si>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</si>
  <si>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</si>
  <si>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</si>
  <si>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</si>
  <si>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</si>
  <si>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</si>
  <si>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</si>
  <si>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</si>
  <si>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</si>
  <si>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</si>
  <si>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</si>
  <si>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</si>
  <si>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</si>
  <si>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</si>
  <si>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</si>
  <si>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</si>
  <si>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</si>
  <si>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</si>
  <si>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</si>
  <si>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</si>
  <si>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</si>
  <si>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</si>
  <si>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</si>
  <si>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</si>
  <si>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</si>
  <si>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</si>
  <si>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</si>
  <si>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</si>
  <si>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</si>
  <si>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</si>
  <si>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</si>
  <si>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</si>
  <si>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</si>
  <si>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</si>
  <si>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</si>
  <si>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</si>
  <si>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</si>
  <si>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</si>
  <si>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</si>
  <si>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</si>
  <si>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</si>
  <si>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</si>
  <si>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</si>
  <si>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</si>
  <si>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</si>
  <si>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</si>
  <si>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</si>
  <si>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</si>
  <si>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</si>
  <si>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</si>
  <si>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</si>
  <si>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</si>
  <si>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</si>
  <si>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</si>
  <si>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</si>
  <si>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</si>
  <si>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</si>
  <si>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</si>
  <si>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</si>
  <si>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</si>
  <si>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</si>
  <si>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</si>
  <si>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</si>
  <si>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</si>
  <si>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</si>
  <si>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</si>
  <si>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</si>
  <si>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</si>
  <si>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</si>
  <si>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</si>
  <si>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</si>
  <si>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</si>
  <si>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</si>
  <si>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</si>
  <si>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</si>
  <si>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</si>
  <si>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</si>
  <si>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</si>
  <si>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</si>
  <si>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</si>
  <si>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</si>
  <si>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</si>
  <si>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</si>
  <si>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</si>
  <si>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</si>
  <si>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</si>
  <si>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</si>
  <si>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</si>
  <si>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</si>
  <si>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</si>
  <si>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</si>
  <si>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</si>
  <si>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</si>
  <si>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</si>
  <si>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</si>
  <si>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</si>
  <si>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</si>
  <si>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</si>
  <si>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</si>
  <si>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</si>
  <si>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</si>
  <si>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</si>
  <si>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</si>
  <si>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</si>
  <si>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</si>
  <si>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</si>
  <si>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</si>
  <si>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</si>
  <si>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</si>
  <si>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</si>
  <si>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</si>
  <si>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</si>
  <si>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</si>
  <si>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</si>
  <si>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</si>
  <si>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</si>
  <si>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</si>
  <si>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</si>
  <si>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</si>
  <si>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</si>
  <si>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</si>
  <si>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</si>
  <si>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</si>
  <si>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</si>
  <si>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</si>
  <si>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</si>
  <si>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</si>
  <si>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</si>
  <si>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</si>
  <si>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</si>
  <si>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</si>
  <si>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</si>
  <si>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</si>
  <si>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</si>
  <si>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</si>
  <si>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</si>
  <si>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</si>
  <si>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</si>
  <si>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</si>
  <si>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</si>
  <si>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</si>
  <si>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</si>
  <si>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</si>
  <si>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</si>
  <si>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</si>
  <si>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</si>
  <si>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</si>
  <si>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</si>
  <si>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</si>
  <si>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</si>
  <si>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</si>
  <si>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</si>
  <si>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</si>
  <si>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</si>
  <si>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</si>
  <si>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</si>
  <si>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</si>
  <si>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</si>
  <si>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</si>
  <si>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</si>
  <si>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</si>
  <si>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</si>
  <si>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</si>
  <si>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</si>
  <si>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</si>
  <si>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</si>
  <si>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</si>
  <si>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</si>
  <si>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</si>
  <si>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</si>
  <si>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</si>
  <si>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</si>
  <si>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</si>
  <si>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</si>
  <si>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</si>
  <si>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</si>
  <si>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</si>
  <si>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</si>
  <si>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</si>
  <si>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</si>
  <si>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</si>
  <si>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</si>
  <si>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</si>
  <si>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</si>
  <si>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</si>
  <si>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</si>
  <si>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</si>
  <si>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</si>
  <si>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</si>
  <si>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</si>
  <si>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</si>
  <si>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</si>
  <si>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</si>
  <si>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</si>
  <si>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</si>
  <si>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</si>
  <si>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</si>
  <si>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</si>
  <si>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</si>
  <si>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</si>
  <si>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</si>
  <si>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</si>
  <si>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</si>
  <si>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</si>
  <si>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</si>
  <si>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</si>
  <si>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</si>
  <si>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</si>
  <si>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</si>
  <si>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</si>
  <si>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</si>
  <si>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</si>
  <si>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</si>
  <si>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</si>
  <si>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</si>
  <si>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</si>
  <si>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</si>
  <si>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</si>
  <si>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</si>
  <si>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</si>
  <si>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</si>
  <si>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</si>
  <si>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</si>
  <si>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</si>
  <si>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</si>
  <si>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</si>
  <si>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</si>
  <si>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</si>
  <si>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</si>
  <si>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</si>
  <si>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</si>
  <si>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</si>
  <si>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</si>
  <si>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</si>
  <si>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</si>
  <si>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</si>
  <si>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</si>
  <si>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</si>
  <si>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</si>
  <si>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</si>
  <si>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</si>
  <si>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</si>
  <si>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</si>
  <si>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</si>
  <si>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</si>
  <si>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</si>
  <si>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</si>
  <si>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</si>
  <si>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</si>
  <si>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</si>
  <si>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</si>
  <si>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</si>
  <si>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</si>
  <si>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</si>
  <si>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</si>
  <si>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</si>
  <si>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</si>
  <si>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</si>
  <si>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</si>
  <si>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</si>
  <si>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</si>
  <si>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</si>
  <si>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</si>
  <si>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</si>
  <si>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</si>
  <si>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</si>
  <si>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</si>
  <si>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</si>
  <si>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</si>
  <si>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</si>
  <si>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</si>
  <si>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</si>
  <si>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</si>
  <si>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</si>
  <si>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</si>
  <si>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</si>
  <si>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</si>
  <si>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</si>
  <si>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</si>
  <si>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</si>
  <si>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</si>
  <si>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</si>
  <si>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</si>
  <si>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</si>
  <si>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</si>
  <si>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</si>
  <si>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</si>
  <si>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</si>
  <si>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</si>
  <si>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</si>
  <si>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</si>
  <si>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</si>
  <si>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</si>
  <si>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</si>
  <si>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</si>
  <si>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</si>
  <si>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</si>
  <si>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</si>
  <si>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</si>
  <si>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</si>
  <si>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</si>
  <si>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</si>
  <si>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</si>
  <si>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</si>
  <si>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</si>
  <si>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</si>
  <si>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</si>
  <si>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</si>
  <si>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</si>
  <si>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</si>
  <si>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</si>
  <si>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</si>
  <si>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</si>
  <si>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</si>
  <si>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</si>
  <si>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</si>
  <si>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</si>
  <si>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</si>
  <si>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</si>
  <si>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</si>
  <si>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</si>
  <si>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</si>
  <si>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</si>
  <si>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</si>
  <si>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</si>
  <si>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</si>
  <si>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</si>
  <si>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</si>
  <si>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</si>
  <si>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</si>
  <si>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</si>
  <si>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</si>
  <si>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</si>
  <si>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</si>
  <si>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</si>
  <si>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</si>
  <si>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</si>
  <si>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</si>
  <si>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</si>
  <si>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</si>
  <si>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</si>
  <si>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</si>
  <si>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</si>
  <si>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</si>
  <si>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</si>
  <si>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</si>
  <si>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</si>
  <si>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</si>
  <si>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</si>
  <si>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</si>
  <si>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</si>
  <si>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</si>
  <si>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</si>
  <si>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</si>
  <si>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</si>
  <si>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</si>
  <si>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</si>
  <si>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</si>
  <si>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</si>
  <si>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</si>
  <si>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</si>
  <si>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</si>
  <si>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</si>
  <si>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</si>
  <si>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</si>
  <si>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</si>
  <si>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</si>
  <si>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</si>
  <si>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</si>
  <si>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</si>
  <si>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</si>
  <si>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</si>
  <si>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</si>
  <si>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</si>
  <si>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</si>
  <si>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</si>
  <si>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</si>
  <si>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</si>
  <si>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</si>
  <si>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</si>
  <si>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</si>
  <si>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</si>
  <si>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</si>
  <si>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</si>
  <si>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</si>
  <si>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</si>
  <si>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</si>
  <si>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</si>
  <si>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</si>
  <si>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</si>
  <si>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</si>
  <si>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</si>
  <si>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</si>
  <si>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</si>
  <si>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</si>
  <si>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</si>
  <si>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</si>
  <si>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</si>
  <si>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</si>
  <si>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</si>
  <si>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</si>
  <si>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</si>
  <si>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</si>
  <si>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</si>
  <si>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</si>
  <si>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</si>
  <si>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</si>
  <si>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</si>
  <si>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</si>
  <si>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</si>
  <si>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</si>
  <si>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</si>
  <si>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</si>
  <si>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</si>
  <si>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</si>
  <si>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</si>
  <si>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</si>
  <si>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</si>
  <si>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</si>
  <si>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</si>
  <si>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</si>
  <si>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</si>
  <si>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</si>
  <si>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</si>
  <si>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</si>
  <si>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</si>
  <si>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</si>
  <si>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</si>
  <si>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</si>
  <si>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</si>
  <si>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</si>
  <si>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</si>
  <si>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</si>
  <si>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</si>
  <si>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</si>
  <si>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</si>
  <si>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</si>
  <si>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</si>
  <si>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</si>
  <si>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</si>
  <si>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</si>
  <si>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</si>
  <si>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</si>
  <si>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</si>
  <si>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</si>
  <si>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</si>
  <si>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</si>
  <si>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</si>
  <si>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</si>
  <si>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</si>
  <si>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</si>
  <si>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</si>
  <si>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</si>
  <si>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</si>
  <si>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</si>
  <si>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</si>
  <si>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</si>
  <si>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</si>
  <si>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</si>
  <si>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</si>
  <si>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</si>
  <si>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</si>
  <si>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</si>
  <si>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</si>
  <si>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</si>
  <si>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</si>
  <si>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</si>
  <si>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</si>
  <si>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</si>
  <si>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</si>
  <si>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</si>
  <si>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</si>
  <si>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</si>
  <si>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</si>
  <si>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</si>
  <si>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</si>
  <si>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</si>
  <si>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</si>
  <si>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</si>
  <si>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</si>
  <si>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</si>
  <si>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</si>
  <si>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</si>
  <si>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</si>
  <si>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</si>
  <si>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</si>
  <si>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</si>
  <si>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</si>
  <si>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</si>
  <si>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</si>
  <si>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</si>
  <si>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</si>
  <si>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</si>
  <si>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</si>
  <si>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</si>
  <si>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</si>
  <si>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</si>
  <si>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</si>
  <si>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</si>
  <si>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</si>
  <si>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</si>
  <si>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</si>
  <si>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</si>
  <si>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</si>
  <si>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</si>
  <si>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</si>
  <si>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</si>
  <si>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</si>
  <si>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</si>
  <si>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</si>
  <si>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</si>
  <si>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</si>
  <si>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</si>
  <si>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</si>
  <si>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</si>
  <si>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</si>
  <si>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</si>
  <si>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</si>
  <si>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</si>
  <si>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</si>
  <si>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</si>
  <si>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</si>
  <si>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</si>
  <si>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</si>
  <si>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</si>
  <si>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</si>
  <si>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</si>
  <si>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</si>
  <si>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</si>
  <si>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</si>
  <si>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</si>
  <si>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</si>
  <si>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</si>
  <si>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</si>
  <si>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</si>
  <si>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</si>
  <si>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</si>
  <si>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</si>
  <si>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</si>
  <si>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</si>
  <si>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</si>
  <si>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</si>
  <si>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</si>
  <si>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</si>
  <si>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</si>
  <si>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</si>
  <si>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</si>
  <si>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</si>
  <si>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</si>
  <si>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</si>
  <si>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</si>
  <si>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</si>
  <si>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</si>
  <si>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</si>
  <si>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</si>
  <si>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</si>
  <si>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</si>
  <si>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</si>
  <si>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</si>
  <si>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</si>
  <si>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</si>
  <si>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</si>
  <si>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</si>
  <si>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</si>
  <si>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</si>
  <si>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</si>
  <si>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</si>
  <si>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</si>
  <si>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</si>
  <si>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</si>
  <si>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</si>
  <si>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</si>
  <si>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</si>
  <si>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</si>
  <si>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</si>
  <si>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</si>
  <si>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</si>
  <si>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</si>
  <si>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</si>
  <si>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</si>
  <si>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</si>
  <si>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</si>
  <si>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</si>
  <si>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</si>
  <si>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</si>
  <si>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</si>
  <si>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</si>
  <si>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</si>
  <si>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</si>
  <si>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</si>
  <si>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</si>
  <si>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</si>
  <si>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</si>
  <si>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</si>
  <si>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</si>
  <si>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</si>
  <si>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</si>
  <si>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</si>
  <si>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</si>
  <si>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</si>
  <si>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</si>
  <si>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</si>
  <si>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</si>
  <si>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</si>
  <si>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</si>
  <si>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</si>
  <si>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</si>
  <si>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</si>
  <si>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</si>
  <si>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</si>
  <si>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</si>
  <si>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</si>
  <si>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</si>
  <si>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</si>
  <si>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</si>
  <si>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</si>
  <si>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</si>
  <si>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</si>
  <si>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</si>
  <si>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</si>
  <si>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</si>
  <si>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</si>
  <si>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</si>
  <si>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</si>
  <si>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</si>
  <si>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</si>
  <si>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</si>
  <si>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</si>
  <si>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</si>
  <si>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</si>
  <si>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</si>
  <si>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</si>
  <si>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</si>
  <si>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</si>
  <si>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</si>
  <si>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</si>
  <si>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</si>
  <si>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</si>
  <si>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</si>
  <si>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</si>
  <si>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</si>
  <si>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</si>
  <si>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</si>
  <si>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</si>
  <si>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</si>
  <si>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</si>
  <si>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</si>
  <si>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</si>
  <si>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</si>
  <si>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</si>
  <si>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</si>
  <si>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</si>
  <si>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</si>
  <si>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</si>
  <si>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</si>
  <si>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</si>
  <si>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</si>
  <si>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</si>
  <si>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</si>
  <si>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</si>
  <si>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</si>
  <si>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</si>
  <si>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</si>
  <si>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</si>
  <si>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</si>
  <si>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</si>
  <si>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</si>
  <si>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</si>
  <si>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</si>
  <si>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</si>
  <si>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</si>
  <si>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</si>
  <si>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</si>
  <si>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</si>
  <si>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</si>
  <si>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</si>
  <si>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</si>
  <si>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</si>
  <si>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</si>
  <si>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</si>
  <si>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</si>
  <si>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</si>
  <si>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</si>
  <si>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</si>
  <si>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</si>
  <si>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</si>
  <si>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</si>
  <si>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</si>
  <si>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</si>
  <si>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</si>
  <si>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</si>
  <si>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</si>
  <si>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</si>
  <si>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</si>
  <si>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</si>
  <si>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</si>
  <si>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</si>
  <si>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</si>
  <si>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</si>
  <si>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</si>
  <si>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</si>
  <si>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</si>
  <si>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</si>
  <si>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</si>
  <si>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</si>
  <si>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</si>
  <si>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</si>
  <si>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</si>
  <si>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</si>
  <si>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</si>
  <si>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</si>
  <si>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</si>
  <si>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</si>
  <si>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</si>
  <si>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</si>
  <si>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</si>
  <si>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</si>
  <si>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</si>
  <si>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</si>
  <si>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</si>
  <si>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</si>
  <si>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</si>
  <si>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</si>
  <si>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</si>
  <si>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</si>
  <si>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</si>
  <si>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</si>
  <si>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</si>
  <si>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</si>
  <si>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</si>
  <si>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</si>
  <si>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</si>
  <si>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</si>
  <si>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</si>
  <si>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</si>
  <si>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</si>
  <si>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</si>
  <si>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</si>
  <si>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</si>
  <si>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</si>
  <si>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</si>
  <si>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</si>
  <si>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</si>
  <si>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</si>
  <si>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</si>
  <si>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</si>
  <si>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</si>
  <si>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</si>
  <si>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</si>
  <si>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</si>
  <si>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</si>
  <si>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</si>
  <si>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</si>
  <si>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</si>
  <si>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</si>
  <si>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</si>
  <si>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</si>
  <si>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</si>
  <si>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</si>
  <si>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</si>
  <si>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</si>
  <si>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</si>
  <si>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</si>
  <si>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</si>
  <si>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</si>
  <si>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</si>
  <si>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</si>
  <si>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</si>
  <si>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</si>
  <si>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</si>
  <si>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</si>
  <si>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</si>
  <si>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</si>
  <si>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</si>
  <si>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</si>
  <si>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</si>
  <si>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</si>
  <si>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</si>
  <si>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</si>
  <si>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</si>
  <si>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</si>
  <si>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</si>
  <si>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</si>
  <si>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</si>
  <si>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</si>
  <si>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</si>
  <si>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</si>
  <si>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</si>
  <si>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</si>
  <si>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</si>
  <si>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</si>
  <si>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</si>
  <si>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</si>
  <si>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</si>
  <si>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</si>
  <si>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</si>
  <si>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</si>
  <si>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</si>
  <si>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</si>
  <si>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</si>
  <si>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</si>
  <si>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</si>
  <si>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</si>
  <si>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</si>
  <si>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</si>
  <si>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</si>
  <si>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</si>
  <si>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</si>
  <si>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</si>
  <si>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</si>
  <si>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</si>
  <si>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</si>
  <si>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</si>
  <si>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</si>
  <si>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</si>
  <si>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</si>
  <si>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</si>
  <si>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</si>
  <si>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</si>
  <si>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</si>
  <si>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</si>
  <si>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</si>
  <si>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</si>
  <si>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</si>
  <si>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</si>
  <si>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</si>
  <si>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</si>
  <si>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</si>
  <si>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</si>
  <si>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</si>
  <si>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</si>
  <si>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</si>
  <si>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</si>
  <si>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</si>
  <si>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</si>
  <si>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</si>
  <si>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</si>
  <si>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</si>
  <si>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</si>
  <si>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</si>
  <si>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</si>
  <si>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</si>
  <si>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</si>
  <si>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</si>
  <si>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</si>
  <si>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</si>
  <si>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</si>
  <si>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</si>
  <si>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</si>
  <si>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</si>
  <si>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</si>
  <si>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</si>
  <si>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</si>
  <si>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</si>
  <si>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</si>
  <si>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</si>
  <si>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</si>
  <si>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</si>
  <si>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</si>
  <si>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</si>
  <si>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</si>
  <si>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</si>
  <si>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</si>
  <si>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</si>
  <si>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</si>
  <si>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</si>
  <si>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</si>
  <si>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</si>
  <si>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</si>
  <si>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</si>
  <si>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</si>
  <si>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</si>
  <si>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</si>
  <si>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</si>
  <si>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</si>
  <si>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</si>
  <si>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</si>
  <si>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</si>
  <si>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</si>
  <si>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</si>
  <si>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</si>
  <si>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</si>
  <si>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</si>
  <si>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</si>
  <si>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</si>
  <si>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</si>
  <si>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</si>
  <si>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</si>
  <si>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</si>
  <si>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</si>
  <si>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</si>
  <si>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</si>
  <si>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</si>
  <si>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</si>
  <si>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</si>
  <si>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</si>
  <si>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</si>
  <si>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</si>
  <si>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</si>
  <si>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</si>
  <si>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</si>
  <si>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</si>
  <si>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</si>
  <si>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</si>
  <si>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</si>
  <si>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</si>
  <si>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</si>
  <si>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</si>
  <si>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</si>
  <si>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</si>
  <si>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</si>
  <si>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</si>
  <si>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</si>
  <si>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</si>
  <si>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</si>
  <si>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</si>
  <si>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</si>
  <si>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</si>
  <si>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</si>
  <si>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</si>
  <si>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</si>
  <si>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</si>
  <si>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</si>
  <si>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</si>
  <si>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</si>
  <si>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</si>
  <si>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</si>
  <si>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</si>
  <si>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</si>
  <si>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</si>
  <si>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</si>
  <si>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</si>
  <si>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</si>
  <si>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</si>
  <si>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</si>
  <si>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</si>
  <si>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</si>
  <si>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</si>
  <si>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</si>
  <si>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</si>
  <si>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</si>
  <si>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</si>
  <si>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</si>
  <si>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</si>
  <si>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</si>
  <si>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</si>
  <si>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</si>
  <si>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</si>
  <si>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</si>
  <si>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</si>
  <si>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</si>
  <si>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</si>
  <si>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</si>
  <si>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</si>
  <si>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</si>
  <si>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</si>
  <si>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</si>
  <si>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</si>
  <si>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</si>
  <si>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</si>
  <si>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</si>
  <si>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</si>
  <si>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</si>
  <si>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</si>
  <si>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</si>
  <si>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</si>
  <si>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</si>
  <si>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</si>
  <si>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</si>
  <si>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</si>
  <si>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</si>
  <si>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</si>
  <si>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</si>
  <si>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</si>
  <si>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</si>
  <si>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</si>
  <si>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</si>
  <si>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</si>
  <si>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</si>
  <si>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</si>
  <si>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</si>
  <si>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</si>
  <si>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</si>
  <si>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</si>
  <si>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</si>
  <si>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</si>
  <si>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</si>
  <si>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</si>
  <si>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</si>
  <si>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</si>
  <si>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</si>
  <si>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</si>
  <si>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</si>
  <si>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</si>
  <si>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</si>
  <si>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</si>
  <si>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</si>
  <si>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</si>
  <si>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</si>
  <si>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</si>
  <si>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</si>
  <si>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</si>
  <si>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</si>
  <si>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</si>
  <si>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</si>
  <si>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</si>
  <si>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</si>
  <si>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</si>
  <si>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</si>
  <si>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</si>
  <si>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</si>
  <si>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</si>
  <si>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</si>
  <si>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</si>
  <si>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</si>
  <si>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</si>
  <si>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</si>
  <si>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</si>
  <si>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</si>
  <si>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</si>
  <si>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</si>
  <si>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</si>
  <si>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</si>
  <si>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</si>
  <si>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</si>
  <si>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</si>
  <si>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</si>
  <si>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</si>
  <si>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</si>
  <si>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</si>
  <si>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</si>
  <si>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</si>
  <si>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</si>
  <si>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</si>
  <si>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</si>
  <si>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</si>
  <si>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</si>
  <si>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</si>
  <si>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</si>
  <si>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</si>
  <si>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</si>
  <si>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</si>
  <si>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</si>
  <si>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</si>
  <si>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</si>
  <si>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</si>
  <si>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</si>
  <si>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</si>
  <si>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</si>
  <si>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</si>
  <si>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</si>
  <si>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</si>
  <si>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</si>
  <si>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</si>
  <si>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</si>
  <si>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</si>
  <si>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</si>
  <si>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</si>
  <si>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</si>
  <si>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</si>
  <si>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</si>
  <si>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</si>
  <si>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</si>
  <si>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</si>
  <si>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</si>
  <si>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</si>
  <si>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</si>
  <si>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</si>
  <si>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</si>
  <si>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</si>
  <si>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</si>
  <si>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</si>
  <si>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</si>
  <si>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</si>
  <si>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</si>
  <si>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</si>
  <si>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</si>
  <si>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</si>
  <si>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</si>
  <si>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</si>
  <si>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</si>
  <si>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</si>
  <si>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</si>
  <si>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</si>
  <si>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</si>
  <si>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</si>
  <si>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</si>
  <si>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</si>
  <si>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</si>
  <si>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</si>
  <si>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</si>
  <si>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</si>
  <si>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</si>
  <si>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</si>
  <si>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</si>
  <si>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</si>
  <si>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</si>
  <si>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</si>
  <si>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</si>
  <si>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</si>
  <si>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</si>
  <si>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</si>
  <si>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</si>
  <si>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</si>
  <si>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</si>
  <si>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</si>
  <si>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</si>
  <si>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</si>
  <si>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</si>
  <si>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</si>
  <si>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</si>
  <si>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</si>
  <si>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</si>
  <si>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</si>
  <si>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</si>
  <si>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</si>
  <si>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</si>
  <si>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</si>
  <si>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</si>
  <si>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</si>
  <si>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</si>
  <si>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</si>
  <si>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</si>
  <si>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</si>
  <si>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</si>
  <si>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</si>
  <si>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</si>
  <si>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</si>
  <si>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</si>
  <si>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</si>
  <si>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</si>
  <si>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</si>
  <si>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</si>
  <si>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</si>
  <si>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</si>
  <si>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</si>
  <si>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</si>
  <si>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</si>
  <si>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</si>
  <si>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</si>
  <si>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</si>
  <si>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</si>
  <si>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</si>
  <si>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</si>
  <si>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</si>
  <si>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</si>
  <si>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</si>
  <si>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</si>
  <si>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</si>
  <si>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</si>
  <si>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</si>
  <si>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</si>
  <si>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</si>
  <si>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</si>
  <si>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</si>
  <si>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</si>
  <si>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</si>
  <si>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</si>
  <si>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</si>
  <si>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</si>
  <si>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</si>
  <si>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</si>
  <si>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</si>
  <si>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</si>
  <si>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</si>
  <si>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</si>
  <si>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</si>
  <si>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</si>
  <si>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</si>
  <si>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</si>
  <si>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</si>
  <si>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</si>
  <si>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</si>
  <si>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</si>
  <si>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</si>
  <si>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</si>
  <si>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</si>
  <si>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</si>
  <si>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</si>
  <si>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</si>
  <si>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</si>
  <si>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</si>
  <si>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</si>
  <si>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</si>
  <si>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</si>
  <si>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</si>
  <si>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</si>
  <si>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</si>
  <si>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</si>
  <si>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</si>
  <si>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</si>
  <si>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</si>
  <si>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</si>
  <si>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</si>
  <si>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</si>
  <si>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</si>
  <si>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</si>
  <si>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</si>
  <si>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</si>
  <si>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</si>
  <si>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</si>
  <si>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</si>
  <si>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</si>
  <si>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</si>
  <si>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</si>
  <si>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</si>
  <si>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</si>
  <si>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</si>
  <si>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</si>
  <si>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</si>
  <si>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</si>
  <si>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</si>
  <si>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</si>
  <si>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</si>
  <si>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</si>
  <si>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</si>
  <si>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</si>
  <si>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</si>
  <si>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</si>
  <si>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</si>
  <si>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</si>
  <si>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</si>
  <si>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</si>
  <si>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</si>
  <si>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</si>
  <si>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</si>
  <si>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</si>
  <si>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</si>
  <si>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</si>
  <si>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</si>
  <si>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</si>
  <si>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</si>
  <si>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</si>
  <si>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</si>
  <si>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</si>
  <si>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</si>
  <si>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</si>
  <si>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</si>
  <si>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</si>
  <si>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</si>
  <si>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</si>
  <si>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</si>
  <si>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</si>
  <si>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</si>
  <si>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</si>
  <si>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</si>
  <si>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</si>
  <si>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</si>
  <si>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</si>
  <si>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</si>
  <si>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</si>
  <si>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</si>
  <si>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</si>
  <si>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</si>
  <si>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</si>
  <si>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</si>
  <si>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</si>
  <si>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</si>
  <si>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</si>
  <si>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</si>
  <si>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</si>
  <si>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</si>
  <si>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</si>
  <si>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</si>
  <si>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</si>
  <si>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</si>
  <si>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</si>
  <si>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</si>
  <si>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</si>
  <si>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</si>
  <si>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</si>
  <si>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</si>
  <si>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</si>
  <si>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</si>
  <si>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</si>
  <si>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</si>
  <si>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</si>
  <si>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</si>
  <si>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</si>
  <si>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</si>
  <si>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</si>
  <si>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</si>
  <si>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</si>
  <si>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</si>
  <si>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</si>
  <si>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</si>
  <si>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</si>
  <si>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</si>
  <si>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</si>
  <si>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</si>
  <si>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</si>
  <si>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</si>
  <si>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</si>
  <si>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</si>
  <si>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</si>
  <si>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</si>
  <si>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</si>
  <si>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</si>
  <si>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</si>
  <si>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</si>
  <si>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</si>
  <si>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</si>
  <si>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</si>
  <si>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</si>
  <si>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</si>
  <si>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</si>
  <si>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</si>
  <si>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</si>
  <si>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</si>
  <si>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</si>
  <si>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</si>
  <si>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</si>
  <si>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</si>
  <si>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</si>
  <si>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</si>
  <si>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</si>
  <si>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</si>
  <si>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</si>
  <si>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</si>
  <si>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</si>
  <si>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</si>
  <si>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</si>
  <si>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</si>
  <si>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</si>
  <si>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</si>
  <si>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</si>
  <si>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</si>
  <si>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</si>
  <si>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</si>
  <si>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</si>
  <si>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</si>
  <si>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</si>
  <si>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</si>
  <si>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</si>
  <si>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</si>
  <si>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</si>
  <si>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</si>
  <si>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</si>
  <si>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</si>
  <si>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</si>
  <si>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</si>
  <si>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</si>
  <si>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</si>
  <si>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</si>
  <si>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</si>
  <si>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</si>
  <si>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</si>
  <si>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</si>
  <si>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</si>
  <si>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</si>
  <si>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</si>
  <si>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</si>
  <si>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</si>
  <si>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</si>
  <si>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</si>
  <si>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</si>
  <si>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</si>
  <si>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</si>
  <si>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</si>
  <si>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</si>
  <si>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</si>
  <si>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</si>
  <si>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</si>
  <si>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</si>
  <si>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</si>
  <si>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</si>
  <si>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</si>
  <si>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</si>
  <si>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</si>
  <si>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</si>
  <si>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</si>
  <si>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</si>
  <si>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</si>
  <si>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</si>
  <si>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</si>
  <si>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</si>
  <si>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</si>
  <si>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</si>
  <si>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</si>
  <si>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</si>
  <si>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</si>
  <si>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</si>
  <si>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</si>
  <si>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</si>
  <si>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</si>
  <si>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</si>
  <si>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</si>
  <si>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</si>
  <si>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</si>
  <si>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</si>
  <si>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</si>
  <si>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</si>
  <si>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</si>
  <si>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</si>
  <si>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</si>
  <si>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</si>
  <si>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</si>
  <si>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</si>
  <si>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</si>
  <si>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</si>
  <si>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</si>
  <si>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</si>
  <si>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</si>
  <si>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</si>
  <si>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</si>
  <si>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</si>
  <si>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</si>
  <si>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</si>
  <si>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</si>
  <si>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</si>
  <si>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</si>
  <si>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</si>
  <si>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</si>
  <si>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</si>
  <si>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</si>
  <si>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</si>
  <si>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</si>
  <si>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</si>
  <si>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</si>
  <si>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</si>
  <si>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</si>
  <si>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</si>
  <si>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</si>
  <si>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</si>
  <si>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</si>
  <si>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</si>
  <si>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</si>
  <si>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</si>
  <si>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</si>
  <si>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</si>
  <si>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</si>
  <si>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</si>
  <si>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</si>
  <si>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</si>
  <si>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</si>
  <si>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</si>
  <si>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</si>
  <si>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</si>
  <si>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</si>
  <si>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</si>
  <si>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</si>
  <si>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</si>
  <si>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</si>
  <si>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</si>
  <si>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</si>
  <si>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</si>
  <si>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</si>
  <si>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</si>
  <si>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</si>
  <si>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</si>
  <si>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</si>
  <si>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</si>
  <si>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</si>
  <si>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</si>
  <si>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</si>
  <si>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</si>
  <si>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</si>
  <si>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</si>
  <si>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</si>
  <si>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</si>
  <si>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</si>
  <si>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</si>
  <si>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</si>
  <si>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</si>
  <si>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</si>
  <si>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</si>
  <si>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</si>
  <si>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</si>
  <si>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</si>
  <si>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</si>
  <si>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</si>
  <si>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</si>
  <si>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</si>
  <si>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</si>
  <si>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</si>
  <si>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</si>
  <si>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</si>
  <si>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</si>
  <si>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</si>
  <si>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</si>
  <si>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</si>
  <si>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</si>
  <si>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</si>
  <si>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</si>
  <si>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</si>
  <si>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</si>
  <si>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</si>
  <si>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</si>
  <si>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</si>
  <si>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</si>
  <si>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</si>
  <si>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</si>
  <si>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</si>
  <si>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</si>
  <si>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</si>
  <si>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</si>
  <si>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</si>
  <si>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</si>
  <si>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</si>
  <si>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</si>
  <si>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</si>
  <si>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</si>
  <si>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</si>
  <si>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</si>
  <si>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</si>
  <si>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</si>
  <si>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</si>
  <si>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</si>
  <si>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</si>
  <si>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</si>
  <si>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</si>
  <si>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</si>
  <si>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</si>
  <si>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</si>
  <si>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</si>
  <si>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</si>
  <si>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</si>
  <si>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</si>
  <si>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</si>
  <si>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</si>
  <si>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</si>
  <si>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</si>
  <si>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</si>
  <si>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</si>
  <si>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</si>
  <si>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</si>
  <si>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</si>
  <si>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</si>
  <si>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</si>
  <si>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</si>
  <si>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</si>
  <si>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</si>
  <si>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</si>
  <si>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</si>
  <si>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</si>
  <si>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</si>
  <si>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</si>
  <si>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</si>
  <si>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</si>
  <si>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</si>
  <si>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</si>
  <si>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</si>
  <si>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</si>
  <si>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</si>
  <si>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</si>
  <si>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</si>
  <si>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</si>
  <si>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</si>
  <si>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</si>
  <si>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</si>
  <si>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</si>
  <si>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</si>
  <si>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</si>
  <si>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</si>
  <si>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</si>
  <si>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</si>
  <si>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</si>
  <si>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</si>
  <si>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</si>
  <si>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</si>
  <si>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</si>
  <si>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</si>
  <si>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</si>
  <si>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</si>
  <si>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</si>
  <si>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</si>
  <si>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</si>
  <si>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</si>
  <si>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</si>
  <si>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</si>
  <si>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</si>
  <si>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</si>
  <si>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</si>
  <si>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</si>
  <si>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</si>
  <si>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</si>
  <si>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</si>
  <si>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</si>
  <si>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</si>
  <si>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</si>
  <si>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</si>
  <si>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</si>
  <si>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</si>
  <si>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</si>
  <si>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</si>
  <si>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</si>
  <si>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</si>
  <si>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</si>
  <si>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</si>
  <si>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</si>
  <si>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</si>
  <si>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</si>
  <si>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</si>
  <si>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</si>
  <si>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</si>
  <si>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</si>
  <si>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</si>
  <si>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</si>
  <si>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</si>
  <si>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</si>
  <si>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</si>
  <si>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</si>
  <si>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</si>
  <si>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</si>
  <si>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</si>
  <si>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</si>
  <si>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</si>
  <si>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</si>
  <si>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</si>
  <si>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</si>
  <si>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</si>
  <si>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</si>
  <si>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</si>
  <si>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</si>
  <si>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</si>
  <si>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</si>
  <si>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</si>
  <si>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</si>
  <si>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</si>
  <si>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</si>
  <si>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</si>
  <si>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</si>
  <si>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</si>
  <si>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</si>
  <si>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</si>
  <si>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</si>
  <si>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</si>
  <si>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</si>
  <si>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</si>
  <si>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</si>
  <si>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</si>
  <si>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</si>
  <si>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</si>
  <si>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</si>
  <si>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</si>
  <si>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</si>
  <si>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</si>
  <si>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</si>
  <si>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</si>
  <si>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</si>
  <si>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</si>
  <si>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</si>
  <si>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</si>
  <si>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</si>
  <si>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</si>
  <si>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</si>
  <si>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</si>
  <si>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</si>
  <si>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</si>
  <si>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</si>
  <si>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</si>
  <si>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</si>
  <si>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</si>
  <si>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</si>
  <si>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</si>
  <si>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</si>
  <si>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</si>
  <si>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</si>
  <si>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</si>
  <si>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</si>
  <si>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</si>
  <si>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</si>
  <si>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</si>
  <si>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</si>
  <si>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</si>
  <si>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</si>
  <si>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</si>
  <si>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</si>
  <si>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</si>
  <si>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</si>
  <si>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</si>
  <si>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</si>
  <si>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</si>
  <si>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</si>
  <si>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</si>
  <si>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</si>
  <si>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</si>
  <si>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</si>
  <si>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</si>
  <si>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</si>
  <si>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</si>
  <si>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</si>
  <si>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</si>
  <si>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</si>
  <si>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</si>
  <si>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</si>
  <si>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</si>
  <si>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</si>
  <si>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</si>
  <si>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</si>
  <si>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</si>
  <si>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</si>
  <si>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</si>
  <si>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</si>
  <si>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</si>
  <si>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</si>
  <si>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</si>
  <si>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</si>
  <si>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</si>
  <si>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</si>
  <si>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</si>
  <si>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</si>
  <si>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</si>
  <si>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</si>
  <si>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</si>
  <si>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</si>
  <si>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</si>
  <si>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</si>
  <si>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</si>
  <si>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</si>
  <si>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</si>
  <si>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</si>
  <si>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</si>
  <si>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</si>
  <si>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</si>
  <si>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</si>
  <si>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</si>
  <si>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</si>
  <si>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</si>
  <si>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</si>
  <si>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</si>
  <si>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</si>
  <si>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</si>
  <si>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</si>
  <si>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</si>
  <si>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</si>
  <si>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</si>
  <si>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</si>
  <si>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</si>
  <si>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</si>
  <si>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</si>
  <si>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</si>
  <si>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</si>
  <si>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</si>
  <si>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</si>
  <si>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</si>
  <si>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</si>
  <si>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</si>
  <si>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</si>
  <si>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</si>
  <si>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</si>
  <si>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</si>
  <si>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</si>
  <si>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</si>
  <si>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</si>
  <si>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</si>
  <si>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</si>
  <si>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</si>
  <si>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</si>
  <si>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</si>
  <si>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</si>
  <si>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</si>
  <si>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</si>
  <si>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</si>
  <si>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</si>
  <si>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</si>
  <si>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</si>
  <si>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</si>
  <si>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</si>
  <si>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</si>
  <si>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</si>
  <si>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</si>
  <si>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</si>
  <si>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</si>
  <si>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</si>
  <si>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</si>
  <si>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</si>
  <si>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</si>
  <si>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</si>
  <si>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</si>
  <si>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</si>
  <si>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</si>
  <si>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</si>
  <si>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</si>
  <si>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</si>
  <si>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</si>
  <si>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</si>
  <si>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</si>
  <si>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</si>
  <si>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</si>
  <si>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</si>
  <si>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</si>
  <si>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</si>
  <si>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</si>
  <si>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</si>
  <si>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</si>
  <si>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</si>
  <si>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</si>
  <si>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</si>
  <si>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</si>
  <si>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</si>
  <si>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</si>
  <si>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</si>
  <si>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</si>
  <si>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</si>
  <si>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</si>
  <si>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</si>
  <si>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</si>
  <si>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</si>
  <si>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</si>
  <si>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</si>
  <si>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</si>
  <si>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</si>
  <si>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</si>
  <si>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</si>
  <si>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</si>
  <si>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</si>
  <si>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</si>
  <si>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</si>
  <si>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</si>
  <si>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</si>
  <si>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</si>
  <si>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</si>
  <si>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</si>
  <si>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</si>
  <si>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</si>
  <si>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</si>
  <si>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</si>
  <si>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</si>
  <si>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</si>
  <si>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</si>
  <si>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</si>
  <si>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</si>
  <si>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</si>
  <si>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</si>
  <si>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</si>
  <si>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</si>
  <si>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</si>
  <si>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</si>
  <si>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</si>
  <si>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</si>
  <si>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</si>
  <si>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</si>
  <si>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</si>
  <si>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</si>
  <si>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</si>
  <si>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</si>
  <si>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</si>
  <si>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</si>
  <si>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</si>
  <si>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</si>
  <si>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</si>
  <si>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</si>
  <si>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</si>
  <si>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</si>
  <si>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</si>
  <si>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</si>
  <si>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</si>
  <si>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</si>
  <si>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</si>
  <si>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</si>
  <si>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</si>
  <si>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</si>
  <si>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</si>
  <si>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</si>
  <si>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</si>
  <si>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</si>
  <si>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</si>
  <si>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</si>
  <si>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</si>
  <si>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</si>
  <si>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</si>
  <si>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</si>
  <si>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</si>
  <si>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</si>
  <si>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</si>
  <si>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</si>
  <si>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</si>
  <si>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</si>
  <si>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</si>
  <si>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</si>
  <si>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</si>
  <si>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</si>
  <si>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</si>
  <si>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</si>
  <si>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</si>
  <si>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</si>
  <si>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</si>
  <si>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</si>
  <si>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</si>
  <si>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</si>
  <si>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</si>
  <si>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</si>
  <si>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</si>
  <si>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</si>
  <si>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</si>
  <si>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</si>
  <si>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</si>
  <si>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</si>
  <si>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</si>
  <si>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</si>
  <si>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</si>
  <si>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</si>
  <si>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</si>
  <si>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</si>
  <si>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</si>
  <si>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</si>
  <si>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</si>
  <si>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</si>
  <si>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</si>
  <si>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</si>
  <si>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</si>
  <si>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</si>
  <si>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</si>
  <si>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</si>
  <si>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</si>
  <si>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</si>
  <si>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</si>
  <si>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</si>
  <si>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</si>
  <si>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</si>
  <si>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</si>
  <si>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</si>
  <si>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</si>
  <si>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</si>
  <si>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</si>
  <si>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</si>
  <si>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</si>
  <si>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</si>
  <si>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</si>
  <si>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</si>
  <si>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</si>
  <si>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</si>
  <si>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</si>
  <si>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</si>
  <si>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</si>
  <si>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</si>
  <si>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</si>
  <si>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</si>
  <si>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</si>
  <si>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</si>
  <si>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</si>
  <si>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</si>
  <si>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</si>
  <si>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</si>
  <si>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</si>
  <si>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</si>
  <si>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</si>
  <si>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</si>
  <si>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</si>
  <si>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</si>
  <si>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</si>
  <si>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</si>
  <si>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</si>
  <si>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</si>
  <si>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</si>
  <si>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</si>
  <si>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</si>
  <si>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</si>
  <si>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</si>
  <si>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</si>
  <si>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</si>
  <si>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</si>
  <si>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</si>
  <si>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</si>
  <si>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</si>
  <si>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</si>
  <si>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</si>
  <si>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</si>
  <si>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</si>
  <si>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</si>
  <si>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</si>
  <si>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</si>
  <si>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</si>
  <si>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</si>
  <si>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</si>
  <si>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</si>
  <si>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</si>
  <si>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</si>
  <si>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</si>
  <si>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</si>
  <si>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</si>
  <si>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</si>
  <si>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</si>
  <si>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</si>
  <si>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</si>
  <si>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</si>
  <si>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</si>
  <si>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</si>
  <si>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</si>
  <si>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</si>
  <si>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</si>
  <si>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</si>
  <si>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</si>
  <si>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</si>
  <si>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</si>
  <si>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</si>
  <si>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</si>
  <si>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</si>
  <si>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</si>
  <si>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</si>
  <si>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</si>
  <si>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</si>
  <si>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</si>
  <si>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</si>
  <si>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</si>
  <si>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</si>
  <si>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</si>
  <si>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</si>
  <si>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</si>
  <si>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</si>
  <si>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</si>
  <si>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</si>
  <si>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</si>
  <si>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</si>
  <si>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</si>
  <si>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</si>
  <si>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</si>
  <si>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</si>
  <si>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</si>
  <si>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</si>
  <si>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</si>
  <si>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</si>
  <si>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</si>
  <si>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</si>
  <si>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</si>
  <si>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</si>
  <si>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</si>
  <si>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</si>
  <si>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</si>
  <si>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</si>
  <si>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</si>
  <si>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</si>
  <si>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</si>
  <si>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</si>
  <si>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</si>
  <si>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</si>
  <si>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</si>
  <si>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</si>
  <si>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</si>
  <si>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</si>
  <si>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</si>
  <si>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</si>
  <si>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</si>
  <si>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</si>
  <si>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</si>
  <si>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</si>
  <si>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</si>
  <si>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</si>
  <si>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</si>
  <si>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</si>
  <si>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</si>
  <si>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</si>
  <si>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</si>
  <si>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</si>
  <si>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</si>
  <si>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</si>
  <si>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</si>
  <si>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</si>
  <si>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</si>
  <si>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</si>
  <si>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</si>
  <si>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</si>
  <si>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</si>
  <si>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</si>
  <si>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</si>
  <si>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</si>
  <si>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</si>
  <si>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</si>
  <si>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</si>
  <si>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</si>
  <si>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</si>
  <si>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</si>
  <si>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</si>
  <si>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</si>
  <si>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</si>
  <si>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</si>
  <si>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</si>
  <si>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</si>
  <si>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</si>
  <si>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</si>
  <si>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</si>
  <si>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</si>
  <si>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</si>
  <si>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</si>
  <si>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</si>
  <si>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</si>
  <si>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</si>
  <si>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</si>
  <si>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</si>
  <si>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</si>
  <si>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</si>
  <si>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</si>
  <si>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</si>
  <si>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</si>
  <si>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</si>
  <si>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</si>
  <si>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</si>
  <si>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</si>
  <si>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</si>
  <si>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</si>
  <si>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</si>
  <si>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</si>
  <si>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</si>
  <si>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</si>
  <si>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</si>
  <si>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</si>
  <si>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</si>
  <si>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</si>
  <si>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</si>
  <si>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</si>
  <si>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</si>
  <si>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</si>
  <si>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</si>
  <si>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</si>
  <si>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</si>
  <si>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</si>
  <si>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</si>
  <si>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</si>
  <si>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</si>
  <si>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</si>
  <si>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</si>
  <si>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</si>
  <si>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</si>
  <si>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</si>
  <si>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</si>
  <si>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</si>
  <si>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</si>
  <si>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</si>
  <si>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</si>
  <si>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</si>
  <si>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</si>
  <si>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</si>
  <si>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</si>
  <si>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</si>
  <si>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</si>
  <si>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</si>
  <si>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</si>
  <si>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</si>
  <si>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</si>
  <si>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</si>
  <si>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</si>
  <si>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</si>
  <si>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</si>
  <si>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</si>
  <si>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</si>
  <si>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</si>
  <si>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</si>
  <si>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</si>
  <si>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</si>
  <si>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</si>
  <si>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</si>
  <si>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</si>
  <si>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</si>
  <si>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</si>
  <si>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</si>
  <si>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</si>
  <si>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</si>
  <si>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</si>
  <si>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</si>
  <si>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</si>
  <si>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</si>
  <si>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</si>
  <si>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</si>
  <si>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</si>
  <si>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</si>
  <si>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</si>
  <si>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</si>
  <si>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</si>
  <si>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</si>
  <si>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</si>
  <si>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</si>
  <si>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</si>
  <si>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</si>
  <si>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</si>
  <si>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</si>
  <si>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</si>
  <si>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</si>
  <si>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</si>
  <si>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</si>
  <si>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</si>
  <si>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</si>
  <si>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</si>
  <si>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</si>
  <si>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</si>
  <si>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</si>
  <si>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</si>
  <si>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</si>
  <si>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</si>
  <si>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</si>
  <si>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</si>
  <si>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</si>
  <si>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</si>
  <si>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</si>
  <si>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</si>
  <si>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</si>
  <si>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</si>
  <si>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</si>
  <si>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</si>
  <si>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</si>
  <si>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</si>
  <si>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</si>
  <si>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</si>
  <si>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</si>
  <si>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</si>
  <si>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</si>
  <si>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</si>
  <si>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</si>
  <si>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</si>
  <si>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</si>
  <si>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</si>
  <si>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</si>
  <si>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</si>
  <si>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</si>
  <si>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</si>
  <si>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</si>
  <si>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</si>
  <si>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</si>
  <si>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</si>
  <si>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</si>
  <si>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</si>
  <si>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</si>
  <si>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</si>
  <si>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</si>
  <si>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</si>
  <si>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</si>
  <si>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</si>
  <si>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</si>
  <si>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</si>
  <si>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</si>
  <si>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</si>
  <si>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</si>
  <si>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</si>
  <si>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</si>
  <si>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</si>
  <si>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</si>
  <si>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</si>
  <si>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</si>
  <si>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</si>
  <si>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</si>
  <si>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</si>
  <si>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</si>
  <si>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</si>
  <si>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</si>
  <si>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</si>
  <si>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</si>
  <si>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</si>
  <si>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</si>
  <si>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</si>
  <si>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</si>
  <si>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</si>
  <si>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</si>
  <si>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</si>
  <si>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</si>
  <si>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</si>
  <si>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</si>
  <si>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</si>
  <si>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</si>
  <si>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</si>
  <si>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</si>
  <si>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</si>
  <si>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</si>
  <si>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</si>
  <si>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</si>
  <si>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</si>
  <si>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</si>
  <si>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</si>
  <si>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</si>
  <si>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</si>
  <si>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</si>
  <si>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</si>
  <si>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</si>
  <si>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</si>
  <si>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</si>
  <si>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</si>
  <si>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</si>
  <si>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</si>
  <si>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</si>
  <si>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</si>
  <si>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</si>
  <si>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</si>
  <si>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</si>
  <si>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</si>
  <si>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</si>
  <si>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</si>
  <si>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</si>
  <si>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</si>
  <si>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</si>
  <si>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</si>
  <si>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</si>
  <si>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</si>
  <si>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</si>
  <si>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</si>
  <si>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</si>
  <si>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</si>
  <si>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</si>
  <si>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</si>
  <si>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</si>
  <si>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</si>
  <si>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</si>
  <si>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</si>
  <si>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</si>
  <si>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</si>
  <si>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</si>
  <si>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</si>
  <si>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</si>
  <si>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</si>
  <si>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</si>
  <si>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</si>
  <si>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</si>
  <si>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</si>
  <si>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</si>
  <si>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</si>
  <si>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</si>
  <si>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</si>
  <si>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</si>
  <si>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</si>
  <si>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</si>
  <si>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</si>
  <si>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</si>
  <si>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</si>
  <si>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</si>
  <si>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</si>
  <si>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</si>
  <si>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</si>
  <si>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</si>
  <si>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</si>
  <si>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</si>
  <si>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</si>
  <si>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</si>
  <si>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</si>
  <si>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</si>
  <si>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</si>
  <si>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</si>
  <si>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</si>
  <si>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</si>
  <si>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</si>
  <si>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</si>
  <si>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</si>
  <si>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</si>
  <si>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</si>
  <si>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</si>
  <si>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</si>
  <si>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</si>
  <si>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</si>
  <si>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</si>
  <si>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</si>
  <si>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</si>
  <si>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</si>
  <si>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</si>
  <si>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</si>
  <si>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</si>
  <si>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</si>
  <si>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</si>
  <si>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</si>
  <si>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</si>
  <si>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</si>
  <si>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</si>
  <si>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</si>
  <si>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</si>
  <si>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</si>
  <si>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</si>
  <si>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</si>
  <si>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</si>
  <si>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</si>
  <si>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</si>
  <si>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</si>
  <si>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</si>
  <si>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</si>
  <si>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</si>
  <si>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</si>
  <si>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</si>
  <si>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</si>
  <si>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</si>
  <si>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</si>
  <si>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</si>
  <si>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</si>
  <si>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</si>
  <si>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</si>
  <si>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</si>
  <si>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</si>
  <si>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</si>
  <si>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</si>
  <si>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</si>
  <si>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</si>
  <si>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</si>
  <si>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</si>
  <si>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</si>
  <si>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</si>
  <si>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</si>
  <si>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</si>
  <si>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</si>
  <si>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</si>
  <si>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</si>
  <si>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</si>
  <si>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</si>
  <si>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</si>
  <si>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</si>
  <si>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</si>
  <si>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</si>
  <si>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</si>
  <si>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</si>
  <si>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</si>
  <si>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</si>
  <si>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</si>
  <si>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</si>
  <si>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</si>
  <si>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</si>
  <si>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</si>
  <si>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</si>
  <si>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</si>
  <si>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</si>
  <si>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</si>
  <si>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</si>
  <si>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</si>
  <si>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</si>
  <si>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</si>
  <si>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</si>
  <si>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</si>
  <si>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</si>
  <si>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</si>
  <si>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</si>
  <si>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</si>
  <si>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</si>
  <si>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</si>
  <si>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</si>
  <si>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</si>
  <si>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</si>
  <si>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</si>
  <si>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</si>
  <si>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</si>
  <si>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</si>
  <si>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</si>
  <si>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</si>
  <si>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</si>
  <si>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</si>
  <si>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</si>
  <si>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</si>
  <si>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</si>
  <si>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</si>
  <si>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</si>
  <si>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</si>
  <si>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</si>
  <si>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</si>
  <si>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</si>
  <si>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</si>
  <si>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</si>
  <si>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</si>
  <si>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</si>
  <si>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</si>
  <si>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</si>
  <si>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</si>
  <si>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</si>
  <si>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</si>
  <si>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</si>
  <si>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</si>
  <si>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</si>
  <si>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</si>
  <si>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</si>
  <si>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</si>
  <si>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</si>
  <si>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</si>
  <si>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</si>
  <si>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</si>
  <si>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</si>
  <si>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</si>
  <si>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</si>
  <si>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</si>
  <si>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</si>
  <si>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</si>
  <si>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</si>
  <si>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</si>
  <si>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</si>
  <si>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</si>
  <si>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</si>
  <si>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</si>
  <si>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</si>
  <si>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</si>
  <si>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</si>
  <si>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</si>
  <si>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</si>
  <si>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</si>
  <si>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</si>
  <si>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</si>
  <si>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</si>
  <si>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</si>
  <si>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</si>
  <si>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</si>
  <si>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</si>
  <si>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</si>
  <si>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</si>
  <si>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</si>
  <si>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</si>
  <si>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</si>
  <si>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</si>
  <si>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</si>
  <si>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</si>
  <si>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</si>
  <si>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</si>
  <si>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</si>
  <si>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</si>
  <si>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</si>
  <si>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</si>
  <si>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</si>
  <si>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</si>
  <si>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</si>
  <si>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</si>
  <si>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</si>
  <si>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</si>
  <si>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</si>
  <si>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</si>
  <si>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</si>
  <si>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</si>
  <si>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</si>
  <si>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</si>
  <si>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</si>
  <si>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</si>
  <si>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</si>
  <si>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</si>
  <si>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</si>
  <si>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</si>
  <si>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</si>
  <si>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</si>
  <si>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</si>
  <si>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</si>
  <si>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</si>
  <si>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</si>
  <si>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</si>
  <si>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</si>
  <si>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</si>
  <si>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</si>
  <si>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</si>
  <si>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</si>
  <si>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</si>
  <si>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</si>
  <si>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</si>
  <si>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</si>
  <si>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</si>
  <si>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</si>
  <si>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</si>
  <si>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</si>
  <si>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</si>
  <si>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</si>
  <si>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</si>
  <si>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</si>
  <si>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</si>
  <si>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</si>
  <si>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</si>
  <si>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</si>
  <si>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</si>
  <si>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</si>
  <si>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</si>
  <si>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</si>
  <si>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</si>
  <si>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</si>
  <si>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</si>
  <si>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</si>
  <si>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</si>
  <si>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</si>
  <si>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</si>
  <si>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</si>
  <si>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</si>
  <si>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</si>
  <si>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</si>
  <si>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</si>
  <si>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</si>
  <si>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</si>
  <si>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</si>
  <si>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</si>
  <si>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</si>
  <si>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</si>
  <si>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</si>
  <si>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</si>
  <si>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</si>
  <si>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</si>
  <si>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</si>
  <si>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</si>
  <si>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</si>
  <si>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</si>
  <si>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</si>
  <si>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</si>
  <si>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</si>
  <si>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</si>
  <si>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</si>
  <si>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</si>
  <si>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</si>
  <si>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</si>
  <si>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</si>
  <si>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</si>
  <si>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</si>
  <si>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</si>
  <si>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</si>
  <si>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</si>
  <si>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</si>
  <si>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</si>
  <si>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</si>
  <si>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</si>
  <si>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</si>
  <si>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</si>
  <si>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</si>
  <si>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</si>
  <si>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</si>
  <si>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</si>
  <si>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</si>
  <si>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</si>
  <si>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</si>
  <si>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</si>
  <si>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</si>
  <si>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</si>
  <si>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</si>
  <si>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</si>
  <si>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</si>
  <si>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</si>
  <si>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</si>
  <si>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</si>
  <si>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</si>
  <si>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</si>
  <si>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</si>
  <si>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</si>
  <si>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</si>
  <si>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</si>
  <si>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</si>
  <si>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</si>
  <si>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</si>
  <si>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</si>
  <si>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</si>
  <si>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</si>
  <si>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</si>
  <si>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</si>
  <si>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</si>
  <si>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</si>
  <si>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</si>
  <si>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</si>
  <si>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</si>
  <si>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</si>
  <si>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</si>
  <si>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</si>
  <si>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</si>
  <si>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</si>
  <si>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</si>
  <si>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</si>
  <si>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</si>
  <si>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</si>
  <si>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</si>
  <si>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</si>
  <si>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</si>
  <si>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</si>
  <si>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</si>
  <si>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</si>
  <si>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</si>
  <si>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</si>
  <si>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</si>
  <si>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</si>
  <si>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</si>
  <si>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</si>
  <si>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</si>
  <si>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</si>
  <si>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</si>
  <si>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</si>
  <si>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</si>
  <si>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</si>
  <si>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</si>
  <si>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</si>
  <si>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</si>
  <si>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</si>
  <si>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</si>
  <si>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</si>
  <si>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</si>
  <si>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</si>
  <si>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</si>
  <si>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</si>
  <si>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</si>
  <si>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</si>
  <si>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</si>
  <si>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</si>
  <si>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</si>
  <si>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</si>
  <si>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</si>
  <si>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</si>
  <si>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</si>
  <si>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</si>
  <si>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</si>
  <si>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</si>
  <si>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</si>
  <si>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</si>
  <si>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</si>
  <si>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</si>
  <si>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</si>
  <si>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</si>
  <si>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</si>
  <si>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</si>
  <si>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</si>
  <si>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</si>
  <si>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</si>
  <si>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</si>
  <si>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</si>
  <si>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</si>
  <si>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</si>
  <si>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</si>
  <si>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</si>
  <si>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</si>
  <si>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</si>
  <si>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</si>
  <si>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</si>
  <si>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</si>
  <si>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</si>
  <si>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</si>
  <si>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</si>
  <si>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</si>
  <si>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</si>
  <si>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</si>
  <si>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</si>
  <si>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</si>
  <si>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</si>
  <si>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</si>
  <si>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</si>
  <si>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</si>
  <si>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</si>
  <si>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</si>
  <si>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</si>
  <si>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</si>
  <si>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</si>
  <si>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</si>
  <si>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</si>
  <si>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</si>
  <si>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</si>
  <si>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</si>
  <si>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</si>
  <si>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</si>
  <si>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</si>
  <si>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</si>
  <si>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</si>
  <si>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</si>
  <si>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</si>
  <si>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</si>
  <si>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</si>
  <si>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</si>
  <si>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</si>
  <si>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</si>
  <si>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</si>
  <si>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</si>
  <si>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</si>
  <si>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</si>
  <si>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</si>
  <si>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</si>
  <si>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</si>
  <si>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</si>
  <si>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</si>
  <si>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</si>
  <si>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</si>
  <si>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</si>
  <si>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</si>
  <si>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</si>
  <si>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</si>
  <si>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</si>
  <si>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</si>
  <si>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</si>
  <si>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</si>
  <si>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</si>
  <si>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</si>
  <si>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</si>
  <si>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</si>
  <si>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</si>
  <si>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</si>
  <si>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</si>
  <si>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</si>
  <si>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</si>
  <si>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</si>
  <si>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</si>
  <si>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</si>
  <si>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</si>
  <si>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</si>
  <si>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</si>
  <si>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</si>
  <si>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</si>
  <si>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</si>
  <si>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</si>
  <si>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</si>
  <si>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</si>
  <si>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</si>
  <si>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</si>
  <si>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</si>
  <si>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</si>
  <si>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</si>
  <si>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</si>
  <si>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</si>
  <si>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</si>
  <si>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</si>
  <si>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</si>
  <si>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</si>
  <si>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</si>
  <si>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</si>
  <si>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</si>
  <si>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</si>
  <si>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</si>
  <si>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</si>
  <si>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</si>
  <si>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</si>
  <si>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</si>
  <si>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</si>
  <si>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</si>
  <si>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</si>
  <si>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</si>
  <si>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</si>
  <si>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</si>
  <si>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</si>
  <si>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</si>
  <si>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</si>
  <si>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</si>
  <si>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</si>
  <si>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</si>
  <si>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</si>
  <si>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</si>
  <si>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</si>
  <si>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</si>
  <si>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</si>
  <si>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</si>
  <si>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</si>
  <si>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</si>
  <si>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</si>
  <si>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</si>
  <si>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</si>
  <si>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</si>
  <si>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</si>
  <si>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</si>
  <si>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</si>
  <si>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</si>
  <si>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</si>
  <si>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</si>
  <si>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</si>
  <si>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</si>
  <si>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</si>
  <si>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</si>
  <si>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</si>
  <si>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</si>
  <si>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</si>
  <si>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</si>
  <si>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</si>
  <si>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</si>
  <si>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</si>
  <si>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</si>
  <si>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</si>
  <si>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</si>
  <si>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</si>
  <si>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</si>
  <si>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</si>
  <si>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</si>
  <si>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</si>
  <si>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</si>
  <si>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</si>
  <si>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</si>
  <si>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</si>
  <si>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</si>
  <si>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</si>
  <si>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</si>
  <si>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</si>
  <si>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</si>
  <si>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</si>
  <si>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</si>
  <si>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</si>
  <si>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</si>
  <si>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</si>
  <si>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</si>
  <si>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</si>
  <si>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</si>
  <si>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</si>
  <si>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</si>
  <si>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</si>
  <si>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</si>
  <si>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</si>
  <si>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</si>
  <si>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</si>
  <si>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</si>
  <si>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</si>
  <si>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</si>
  <si>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</si>
  <si>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</si>
  <si>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</si>
  <si>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</si>
  <si>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</si>
  <si>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</si>
  <si>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</si>
  <si>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</si>
  <si>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</si>
  <si>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</si>
  <si>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</si>
  <si>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</si>
  <si>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</si>
  <si>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</si>
  <si>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</si>
  <si>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</si>
  <si>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</si>
  <si>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</si>
  <si>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</si>
  <si>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</si>
  <si>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</si>
  <si>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</si>
  <si>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</si>
  <si>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</si>
  <si>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</si>
  <si>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</si>
  <si>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</si>
  <si>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</si>
  <si>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</si>
  <si>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</si>
  <si>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</si>
  <si>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</si>
  <si>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</si>
  <si>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</si>
  <si>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</si>
  <si>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</si>
  <si>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</si>
  <si>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</si>
  <si>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</si>
  <si>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</si>
  <si>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</si>
  <si>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</si>
  <si>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</si>
  <si>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</si>
  <si>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</si>
  <si>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</si>
  <si>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</si>
  <si>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</si>
  <si>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</si>
  <si>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</si>
  <si>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</si>
  <si>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</si>
  <si>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</si>
  <si>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</si>
  <si>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</si>
  <si>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</si>
  <si>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</si>
  <si>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</si>
  <si>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</si>
  <si>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</si>
  <si>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</si>
  <si>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</si>
  <si>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</si>
  <si>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</si>
  <si>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</si>
  <si>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</si>
  <si>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</si>
  <si>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</si>
  <si>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</si>
  <si>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</si>
  <si>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</si>
  <si>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</si>
  <si>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</si>
  <si>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</si>
  <si>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</si>
  <si>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</si>
  <si>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</si>
  <si>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</si>
  <si>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</si>
  <si>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</si>
  <si>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</si>
  <si>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</si>
  <si>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</si>
  <si>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</si>
  <si>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</si>
  <si>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</si>
  <si>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</si>
  <si>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</si>
  <si>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</si>
  <si>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</si>
  <si>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</si>
  <si>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</si>
  <si>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</si>
  <si>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</si>
  <si>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</si>
  <si>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</si>
  <si>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</si>
  <si>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</si>
  <si>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</si>
  <si>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</si>
  <si>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</si>
  <si>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</si>
  <si>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</si>
  <si>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</si>
  <si>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</si>
  <si>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</si>
  <si>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</si>
  <si>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</si>
  <si>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</si>
  <si>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</si>
  <si>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</si>
  <si>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</si>
  <si>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</si>
  <si>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</si>
  <si>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</si>
  <si>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</si>
  <si>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</si>
  <si>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</si>
  <si>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</si>
  <si>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</si>
  <si>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</si>
  <si>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</si>
  <si>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</si>
  <si>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</si>
  <si>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</si>
  <si>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</si>
  <si>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</si>
  <si>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</si>
  <si>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</si>
  <si>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</si>
  <si>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</si>
  <si>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</si>
  <si>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</si>
  <si>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</si>
  <si>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</si>
  <si>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</si>
  <si>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</si>
  <si>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</si>
  <si>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</si>
  <si>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</si>
  <si>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</si>
  <si>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</si>
  <si>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</si>
  <si>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</si>
  <si>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</si>
  <si>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</si>
  <si>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</si>
  <si>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</si>
  <si>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</si>
  <si>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</si>
  <si>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</si>
  <si>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</si>
  <si>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</si>
  <si>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</si>
  <si>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</si>
  <si>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</si>
  <si>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</si>
  <si>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</si>
  <si>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</si>
  <si>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</si>
  <si>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</si>
  <si>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</si>
  <si>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</si>
  <si>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</si>
  <si>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</si>
  <si>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</si>
  <si>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</si>
  <si>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</si>
  <si>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</si>
  <si>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</si>
  <si>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</si>
  <si>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</si>
  <si>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</si>
  <si>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</si>
  <si>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</si>
  <si>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</si>
  <si>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</si>
  <si>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</si>
  <si>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</si>
  <si>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</si>
  <si>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</si>
  <si>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</si>
  <si>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</si>
  <si>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</si>
  <si>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</si>
  <si>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</si>
  <si>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</si>
  <si>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</si>
  <si>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</si>
  <si>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</si>
  <si>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</si>
  <si>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</si>
  <si>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</si>
  <si>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</si>
  <si>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</si>
  <si>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</si>
  <si>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</si>
  <si>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</si>
  <si>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</si>
  <si>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</si>
  <si>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</si>
  <si>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</si>
  <si>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</si>
  <si>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</si>
  <si>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</si>
  <si>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</si>
  <si>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</si>
  <si>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</si>
  <si>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</si>
  <si>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</si>
  <si>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</si>
  <si>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</si>
  <si>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</si>
  <si>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</si>
  <si>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</si>
  <si>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</si>
  <si>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</si>
  <si>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</si>
  <si>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</si>
  <si>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</si>
  <si>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</si>
  <si>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</si>
  <si>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</si>
  <si>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</si>
  <si>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</si>
  <si>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</si>
  <si>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</si>
  <si>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</si>
  <si>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</si>
  <si>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</si>
  <si>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</si>
  <si>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</si>
  <si>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</si>
  <si>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</si>
  <si>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</si>
  <si>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</si>
  <si>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</si>
  <si>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</si>
  <si>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</si>
  <si>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</si>
  <si>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</si>
  <si>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</si>
  <si>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</si>
  <si>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</si>
  <si>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</si>
  <si>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</si>
  <si>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</si>
  <si>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</si>
  <si>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</si>
  <si>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</si>
  <si>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</si>
  <si>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</si>
  <si>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</si>
  <si>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</si>
  <si>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</si>
  <si>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</si>
  <si>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</si>
  <si>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</si>
  <si>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</si>
  <si>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</si>
  <si>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</si>
  <si>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</si>
  <si>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</si>
  <si>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</si>
  <si>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</si>
  <si>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</si>
  <si>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</si>
  <si>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</si>
  <si>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</si>
  <si>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</si>
  <si>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</si>
  <si>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</si>
  <si>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</si>
  <si>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</si>
  <si>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</si>
  <si>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</si>
  <si>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</si>
  <si>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</si>
  <si>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</si>
  <si>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</si>
  <si>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</si>
  <si>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</si>
  <si>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</si>
  <si>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</si>
  <si>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</si>
  <si>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</si>
  <si>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</si>
  <si>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</si>
  <si>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</si>
  <si>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</si>
  <si>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</si>
  <si>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</si>
  <si>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</si>
  <si>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</si>
  <si>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</si>
  <si>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</si>
  <si>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</si>
  <si>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</si>
  <si>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</si>
  <si>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</si>
  <si>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</si>
  <si>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</si>
  <si>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</si>
  <si>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</si>
  <si>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</si>
  <si>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</si>
  <si>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</si>
  <si>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</si>
  <si>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</si>
  <si>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</si>
  <si>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</si>
  <si>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</si>
  <si>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</si>
  <si>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</si>
  <si>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</si>
  <si>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</si>
  <si>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</si>
  <si>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</si>
  <si>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</si>
  <si>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</si>
  <si>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</si>
  <si>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</si>
  <si>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</si>
  <si>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</si>
  <si>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</si>
  <si>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</si>
  <si>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</si>
  <si>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</si>
  <si>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</si>
  <si>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</si>
  <si>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</si>
  <si>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</si>
  <si>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</si>
  <si>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</si>
  <si>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</si>
  <si>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</si>
  <si>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</si>
  <si>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</si>
  <si>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</si>
  <si>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</si>
  <si>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</si>
  <si>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</si>
  <si>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</si>
  <si>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</si>
  <si>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</si>
  <si>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</si>
  <si>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</si>
  <si>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</si>
  <si>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</si>
  <si>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</si>
  <si>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</si>
  <si>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</si>
  <si>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</si>
  <si>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</si>
  <si>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</si>
  <si>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</si>
  <si>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</si>
  <si>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</si>
  <si>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</si>
  <si>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</si>
  <si>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</si>
  <si>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</si>
  <si>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</si>
  <si>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</si>
  <si>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</si>
  <si>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</si>
  <si>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</si>
  <si>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</si>
  <si>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</si>
  <si>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</si>
  <si>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</si>
  <si>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</si>
  <si>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</si>
  <si>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</si>
  <si>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</si>
  <si>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</si>
  <si>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</si>
  <si>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</si>
  <si>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</si>
  <si>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</si>
  <si>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</si>
  <si>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</si>
  <si>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</si>
  <si>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</si>
  <si>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</si>
  <si>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</si>
  <si>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</si>
  <si>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</si>
  <si>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</si>
  <si>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</si>
  <si>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</si>
  <si>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</si>
  <si>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</si>
  <si>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</si>
  <si>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</si>
  <si>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</si>
  <si>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</si>
  <si>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</si>
  <si>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</si>
  <si>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</si>
  <si>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</si>
  <si>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</si>
  <si>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</si>
  <si>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</si>
  <si>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</si>
  <si>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</si>
  <si>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</si>
  <si>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</si>
  <si>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</si>
  <si>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</si>
  <si>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</si>
  <si>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</si>
  <si>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</si>
  <si>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</si>
  <si>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</si>
  <si>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</si>
  <si>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</si>
  <si>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</si>
  <si>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</si>
  <si>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</si>
  <si>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</si>
  <si>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</si>
  <si>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</si>
  <si>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</si>
  <si>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</si>
  <si>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</si>
  <si>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</si>
  <si>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</si>
  <si>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</si>
  <si>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</si>
  <si>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</si>
  <si>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</si>
  <si>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</si>
  <si>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</si>
  <si>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</si>
  <si>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</si>
  <si>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</si>
  <si>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</si>
  <si>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</si>
  <si>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</si>
  <si>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</si>
  <si>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</si>
  <si>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</si>
  <si>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</si>
  <si>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</si>
  <si>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</si>
  <si>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</si>
  <si>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</si>
  <si>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</si>
  <si>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</si>
  <si>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</si>
  <si>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</si>
  <si>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</si>
  <si>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</si>
  <si>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</si>
  <si>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</si>
  <si>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</si>
  <si>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</si>
  <si>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</si>
  <si>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</si>
  <si>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</si>
  <si>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</si>
  <si>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</si>
  <si>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</si>
  <si>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</si>
  <si>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</si>
  <si>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</si>
  <si>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</si>
  <si>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</si>
  <si>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</si>
  <si>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</si>
  <si>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</si>
  <si>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</si>
  <si>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</si>
  <si>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</si>
  <si>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</si>
  <si>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</si>
  <si>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</si>
  <si>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</si>
  <si>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</si>
  <si>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</si>
  <si>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</si>
  <si>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</si>
  <si>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</si>
  <si>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</si>
  <si>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</si>
  <si>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</si>
  <si>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</si>
  <si>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</si>
  <si>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</si>
  <si>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</si>
  <si>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</si>
  <si>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</si>
  <si>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</si>
  <si>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</si>
  <si>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</si>
  <si>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</si>
  <si>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</si>
  <si>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</si>
  <si>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</si>
  <si>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</si>
  <si>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</si>
  <si>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</si>
  <si>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</si>
  <si>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</si>
  <si>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</si>
  <si>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</si>
  <si>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</si>
  <si>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</si>
  <si>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</si>
  <si>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</si>
  <si>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</si>
  <si>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</si>
  <si>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</si>
  <si>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</si>
  <si>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</si>
  <si>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</si>
  <si>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</si>
  <si>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</si>
  <si>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</si>
  <si>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</si>
  <si>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</si>
  <si>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</si>
  <si>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</si>
  <si>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</si>
  <si>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</si>
  <si>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</si>
  <si>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</si>
  <si>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</si>
  <si>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</si>
  <si>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</si>
  <si>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</si>
  <si>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</si>
  <si>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</si>
  <si>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</si>
  <si>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</si>
  <si>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</si>
  <si>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</si>
  <si>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</si>
  <si>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</si>
  <si>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</si>
  <si>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</si>
  <si>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</si>
  <si>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</si>
  <si>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</si>
  <si>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</si>
  <si>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</si>
  <si>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</si>
  <si>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</si>
  <si>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</si>
  <si>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</si>
  <si>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</si>
  <si>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</si>
  <si>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</si>
  <si>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</si>
  <si>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</si>
  <si>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</si>
  <si>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</si>
  <si>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</si>
  <si>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</si>
  <si>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</si>
  <si>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</si>
  <si>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</si>
  <si>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</si>
  <si>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</si>
  <si>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</si>
  <si>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</si>
  <si>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</si>
  <si>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</si>
  <si>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</si>
  <si>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</si>
  <si>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</si>
  <si>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</si>
  <si>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</si>
  <si>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</si>
  <si>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</si>
  <si>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</si>
  <si>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</si>
  <si>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</si>
  <si>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</si>
  <si>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</si>
  <si>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</si>
  <si>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</si>
  <si>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</si>
  <si>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</si>
  <si>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</si>
  <si>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</si>
  <si>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</si>
  <si>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</si>
  <si>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</si>
  <si>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</si>
  <si>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</si>
  <si>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</si>
  <si>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</si>
  <si>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</si>
  <si>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</si>
  <si>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</si>
  <si>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</si>
  <si>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</si>
  <si>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</si>
  <si>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</si>
  <si>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</si>
  <si>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</si>
  <si>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</si>
  <si>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</si>
  <si>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</si>
  <si>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</si>
  <si>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</si>
  <si>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</si>
  <si>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</si>
  <si>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</si>
  <si>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</si>
  <si>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</si>
  <si>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</si>
  <si>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</si>
  <si>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</si>
  <si>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</si>
  <si>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</si>
  <si>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</si>
  <si>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</si>
  <si>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</si>
  <si>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</si>
  <si>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</si>
  <si>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</si>
  <si>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</si>
  <si>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</si>
  <si>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</si>
  <si>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</si>
  <si>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</si>
  <si>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</si>
  <si>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</si>
  <si>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</si>
  <si>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</si>
  <si>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</si>
  <si>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</si>
  <si>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</si>
  <si>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</si>
  <si>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</si>
  <si>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</si>
  <si>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</si>
  <si>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</si>
  <si>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</si>
  <si>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</si>
  <si>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</si>
  <si>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</si>
  <si>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</si>
  <si>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</si>
  <si>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</si>
  <si>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</si>
  <si>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</si>
  <si>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</si>
  <si>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</si>
  <si>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</si>
  <si>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</si>
  <si>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</si>
  <si>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</si>
  <si>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</si>
  <si>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</si>
  <si>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</si>
  <si>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</si>
  <si>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</si>
  <si>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</si>
  <si>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</si>
  <si>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</si>
  <si>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</si>
  <si>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</si>
  <si>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</si>
  <si>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</si>
  <si>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</si>
  <si>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</si>
  <si>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</si>
  <si>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</si>
  <si>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</si>
  <si>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</si>
  <si>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</si>
  <si>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</si>
  <si>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</si>
  <si>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</si>
  <si>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</si>
  <si>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</si>
  <si>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</si>
  <si>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</si>
  <si>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</si>
  <si>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</si>
  <si>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</si>
  <si>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</si>
  <si>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</si>
  <si>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</si>
  <si>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</si>
  <si>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</si>
  <si>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</si>
  <si>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</si>
  <si>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</si>
  <si>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</si>
  <si>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</si>
  <si>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</si>
  <si>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</si>
  <si>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</si>
  <si>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</si>
  <si>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</si>
  <si>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</si>
  <si>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</si>
  <si>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</si>
  <si>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</si>
  <si>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</si>
  <si>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</si>
  <si>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</si>
  <si>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</si>
  <si>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</si>
  <si>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</si>
  <si>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</si>
  <si>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</si>
  <si>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</si>
  <si>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</si>
  <si>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</si>
  <si>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</si>
  <si>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</si>
  <si>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</si>
  <si>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</si>
  <si>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</si>
  <si>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</si>
  <si>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</si>
  <si>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</si>
  <si>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</si>
  <si>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</si>
  <si>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</si>
  <si>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</si>
  <si>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</si>
  <si>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</si>
  <si>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</si>
  <si>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</si>
  <si>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</si>
  <si>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</si>
  <si>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</si>
  <si>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</si>
  <si>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</si>
  <si>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</si>
  <si>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</si>
  <si>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</si>
  <si>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</si>
  <si>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</si>
  <si>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</si>
  <si>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</si>
  <si>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</si>
  <si>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</si>
  <si>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</si>
  <si>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</si>
  <si>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</si>
  <si>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</si>
  <si>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</si>
  <si>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</si>
  <si>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</si>
  <si>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</si>
  <si>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</si>
  <si>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</si>
  <si>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</si>
  <si>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</si>
  <si>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</si>
  <si>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</si>
  <si>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</si>
  <si>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</si>
  <si>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</si>
  <si>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</si>
  <si>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</si>
  <si>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</si>
  <si>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</si>
  <si>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</si>
  <si>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</si>
  <si>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</si>
  <si>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</si>
  <si>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</si>
  <si>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</si>
  <si>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</si>
  <si>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</si>
  <si>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</si>
  <si>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</si>
  <si>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</si>
  <si>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</si>
  <si>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</si>
  <si>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</si>
  <si>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</si>
  <si>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</si>
  <si>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</si>
  <si>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</si>
  <si>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</si>
  <si>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</si>
  <si>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</si>
  <si>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</si>
  <si>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</si>
  <si>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</si>
  <si>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</si>
  <si>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</si>
  <si>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</si>
  <si>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</si>
  <si>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</si>
  <si>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</si>
  <si>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</si>
  <si>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</si>
  <si>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</si>
  <si>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</si>
  <si>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</si>
  <si>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</si>
  <si>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</si>
  <si>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</si>
  <si>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</si>
  <si>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</si>
  <si>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</si>
  <si>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</si>
  <si>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</si>
  <si>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</si>
  <si>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</si>
  <si>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</si>
  <si>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</si>
  <si>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</si>
  <si>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</si>
  <si>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</si>
  <si>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</si>
  <si>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</si>
  <si>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</si>
  <si>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</si>
  <si>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</si>
  <si>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</si>
  <si>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</si>
  <si>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</si>
  <si>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</si>
  <si>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</si>
  <si>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</si>
  <si>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</si>
  <si>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</si>
  <si>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</si>
  <si>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</si>
  <si>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</si>
  <si>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</si>
  <si>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</si>
  <si>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</si>
  <si>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</si>
  <si>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</si>
  <si>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</si>
  <si>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</si>
  <si>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</si>
  <si>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</si>
  <si>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</si>
  <si>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</si>
  <si>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</si>
  <si>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</si>
  <si>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</si>
  <si>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</si>
  <si>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</si>
  <si>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</si>
  <si>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</si>
  <si>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</si>
  <si>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</si>
  <si>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</si>
  <si>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</si>
  <si>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</si>
  <si>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</si>
  <si>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</si>
  <si>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</si>
  <si>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</si>
  <si>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</si>
  <si>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</si>
  <si>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</si>
  <si>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</si>
  <si>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</si>
  <si>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</si>
  <si>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</si>
  <si>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</si>
  <si>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</si>
  <si>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</si>
  <si>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</si>
  <si>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</si>
  <si>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</si>
  <si>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</si>
  <si>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</si>
  <si>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</si>
  <si>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</si>
  <si>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</si>
  <si>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</si>
  <si>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</si>
  <si>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</si>
  <si>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</si>
  <si>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</si>
  <si>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</si>
  <si>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</si>
  <si>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</si>
  <si>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</si>
  <si>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</si>
  <si>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</si>
  <si>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</si>
  <si>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</si>
  <si>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</si>
  <si>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</si>
  <si>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</si>
  <si>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</si>
  <si>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</si>
  <si>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</si>
  <si>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</si>
  <si>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</si>
  <si>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</si>
  <si>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</si>
  <si>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</si>
  <si>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</si>
  <si>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</si>
  <si>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</si>
  <si>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</si>
  <si>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</si>
  <si>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</si>
  <si>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</si>
  <si>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</si>
  <si>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</si>
  <si>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</si>
  <si>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</si>
  <si>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</si>
  <si>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</si>
  <si>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</si>
  <si>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</si>
  <si>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</si>
  <si>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</si>
  <si>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</si>
  <si>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</si>
  <si>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</si>
  <si>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</si>
  <si>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</si>
  <si>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</si>
  <si>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</si>
  <si>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</si>
  <si>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</si>
  <si>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</si>
  <si>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</si>
  <si>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</si>
  <si>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</si>
  <si>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</si>
  <si>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</si>
  <si>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</si>
  <si>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</si>
  <si>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</si>
  <si>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</si>
  <si>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</si>
  <si>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</si>
  <si>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</si>
  <si>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</si>
  <si>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</si>
  <si>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</si>
  <si>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</si>
  <si>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</si>
  <si>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</si>
  <si>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</si>
  <si>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</si>
  <si>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</si>
  <si>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</si>
  <si>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</si>
  <si>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</si>
  <si>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</si>
  <si>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</si>
  <si>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</si>
  <si>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</si>
  <si>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</si>
  <si>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</si>
  <si>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</si>
  <si>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</si>
  <si>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</si>
  <si>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</si>
  <si>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</si>
  <si>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</si>
  <si>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</si>
  <si>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</si>
  <si>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</si>
  <si>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</si>
  <si>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</si>
  <si>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</si>
  <si>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</si>
  <si>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</si>
  <si>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</si>
  <si>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</si>
  <si>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</si>
  <si>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</si>
  <si>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</si>
  <si>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</si>
  <si>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</si>
  <si>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</si>
  <si>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</si>
  <si>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</si>
  <si>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</si>
  <si>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</si>
  <si>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</si>
  <si>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</si>
  <si>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</si>
  <si>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</si>
  <si>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</si>
  <si>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</si>
  <si>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</si>
  <si>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</si>
  <si>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</si>
  <si>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</si>
  <si>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</si>
  <si>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</si>
  <si>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</si>
  <si>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</si>
  <si>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</si>
  <si>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</si>
  <si>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</si>
  <si>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</si>
  <si>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</si>
  <si>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</si>
  <si>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</si>
  <si>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</si>
  <si>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</si>
  <si>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</si>
  <si>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</si>
  <si>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</si>
  <si>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</si>
  <si>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</si>
  <si>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</si>
  <si>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</si>
  <si>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</si>
  <si>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</si>
  <si>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</si>
  <si>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</si>
  <si>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</si>
  <si>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</si>
  <si>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</si>
  <si>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</si>
  <si>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</si>
  <si>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</si>
  <si>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</si>
  <si>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</si>
  <si>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</si>
  <si>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</si>
  <si>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</si>
  <si>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</si>
  <si>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</si>
  <si>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</si>
  <si>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</si>
  <si>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</si>
  <si>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</si>
  <si>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</si>
  <si>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</si>
  <si>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</si>
  <si>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</si>
  <si>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</si>
  <si>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</si>
  <si>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</si>
  <si>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</si>
  <si>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</si>
  <si>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</si>
  <si>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</si>
  <si>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</si>
  <si>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</si>
  <si>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</si>
  <si>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</si>
  <si>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</si>
  <si>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</si>
  <si>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</si>
  <si>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</si>
  <si>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</si>
  <si>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</si>
  <si>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</si>
  <si>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</si>
  <si>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</si>
  <si>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</si>
  <si>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</si>
  <si>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</si>
  <si>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</si>
  <si>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</si>
  <si>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</si>
  <si>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</si>
  <si>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</si>
  <si>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</si>
  <si>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</si>
  <si>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</si>
  <si>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</si>
  <si>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</si>
  <si>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</si>
  <si>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</si>
  <si>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</si>
  <si>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</si>
  <si>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</si>
  <si>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</si>
  <si>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</si>
  <si>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</si>
  <si>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</si>
  <si>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</si>
  <si>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</si>
  <si>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</si>
  <si>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</si>
  <si>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</si>
  <si>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</si>
  <si>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</si>
  <si>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</si>
  <si>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</si>
  <si>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</si>
  <si>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</si>
  <si>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</si>
  <si>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</si>
  <si>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</si>
  <si>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</si>
  <si>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</si>
  <si>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</si>
  <si>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</si>
  <si>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</si>
  <si>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</si>
  <si>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</si>
  <si>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</si>
  <si>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</si>
  <si>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</si>
  <si>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</si>
  <si>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</si>
  <si>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</si>
  <si>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</si>
  <si>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</si>
  <si>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</si>
  <si>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</si>
  <si>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</si>
  <si>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</si>
  <si>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</si>
  <si>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</si>
  <si>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</si>
  <si>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</si>
  <si>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</si>
  <si>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</si>
  <si>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</si>
  <si>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</si>
  <si>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</si>
  <si>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</si>
  <si>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</si>
  <si>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</si>
  <si>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</si>
  <si>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</si>
  <si>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</si>
  <si>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</si>
  <si>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</si>
  <si>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</si>
  <si>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</si>
  <si>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</si>
  <si>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</si>
  <si>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</si>
  <si>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</si>
  <si>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</si>
  <si>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</si>
  <si>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</si>
  <si>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</si>
  <si>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</si>
  <si>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</si>
  <si>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</si>
  <si>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</si>
  <si>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</si>
  <si>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</si>
  <si>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</si>
  <si>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</si>
  <si>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</si>
  <si>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</si>
  <si>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</si>
  <si>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</si>
  <si>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</si>
  <si>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</si>
  <si>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</si>
  <si>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</si>
  <si>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</si>
  <si>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</si>
  <si>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</si>
  <si>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</si>
  <si>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</si>
  <si>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</si>
  <si>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</si>
  <si>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</si>
  <si>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</si>
  <si>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</si>
  <si>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</si>
  <si>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</si>
  <si>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</si>
  <si>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</si>
  <si>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</si>
  <si>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</si>
  <si>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</si>
  <si>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</si>
  <si>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</si>
  <si>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</si>
  <si>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</si>
  <si>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</si>
  <si>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</si>
  <si>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</si>
  <si>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</si>
  <si>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</si>
  <si>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</si>
  <si>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</si>
  <si>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</si>
  <si>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</si>
  <si>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</si>
  <si>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</si>
  <si>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</si>
  <si>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</si>
  <si>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</si>
  <si>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</si>
  <si>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</si>
  <si>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</si>
  <si>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</si>
  <si>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</si>
  <si>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</si>
  <si>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</si>
  <si>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</si>
  <si>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</si>
  <si>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</si>
  <si>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</si>
  <si>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</si>
  <si>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</si>
  <si>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</si>
  <si>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</si>
  <si>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</si>
  <si>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</si>
  <si>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</si>
  <si>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</si>
  <si>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</si>
  <si>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</si>
  <si>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</si>
  <si>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</si>
  <si>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</si>
  <si>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</si>
  <si>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</si>
  <si>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</si>
  <si>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</si>
  <si>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</si>
  <si>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</si>
  <si>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</si>
  <si>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</si>
  <si>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</si>
  <si>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</si>
  <si>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</si>
  <si>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</si>
  <si>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</si>
  <si>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</si>
  <si>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</si>
  <si>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</si>
  <si>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</si>
  <si>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</si>
  <si>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</si>
  <si>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</si>
  <si>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</si>
  <si>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</si>
  <si>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</si>
  <si>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</si>
  <si>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</si>
  <si>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</si>
  <si>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</si>
  <si>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</si>
  <si>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</si>
  <si>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</si>
  <si>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</si>
  <si>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</si>
  <si>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</si>
  <si>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</si>
  <si>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</si>
  <si>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</si>
  <si>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</si>
  <si>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</si>
  <si>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</si>
  <si>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</si>
  <si>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</si>
  <si>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</si>
  <si>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</si>
  <si>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</si>
  <si>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</si>
  <si>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</si>
  <si>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</si>
  <si>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</si>
  <si>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</si>
  <si>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</si>
  <si>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</si>
  <si>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</si>
  <si>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</si>
  <si>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</si>
  <si>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</si>
  <si>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</si>
  <si>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</si>
  <si>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</si>
  <si>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</si>
  <si>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</si>
  <si>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</si>
  <si>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</si>
  <si>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</si>
  <si>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</si>
  <si>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</si>
  <si>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</si>
  <si>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</si>
  <si>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</si>
  <si>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</si>
  <si>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</si>
  <si>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</si>
  <si>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</si>
  <si>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</si>
  <si>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</si>
  <si>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</si>
  <si>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</si>
  <si>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</si>
  <si>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</si>
  <si>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</si>
  <si>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</si>
  <si>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</si>
  <si>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</si>
  <si>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</si>
  <si>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</si>
  <si>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</si>
  <si>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</si>
  <si>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</si>
  <si>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</si>
  <si>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</si>
  <si>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</si>
  <si>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</si>
  <si>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</si>
  <si>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</si>
  <si>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</si>
  <si>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</si>
  <si>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</si>
  <si>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</si>
  <si>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</si>
  <si>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</si>
  <si>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</si>
  <si>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</si>
  <si>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</si>
  <si>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</si>
  <si>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</si>
  <si>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</si>
  <si>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</si>
  <si>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</si>
  <si>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</si>
  <si>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</si>
  <si>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</si>
  <si>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</si>
  <si>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</si>
  <si>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</si>
  <si>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</si>
  <si>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</si>
  <si>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</si>
  <si>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</si>
  <si>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</si>
  <si>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</si>
  <si>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</si>
  <si>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</si>
  <si>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</si>
  <si>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</si>
  <si>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</si>
  <si>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</si>
  <si>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</si>
  <si>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</si>
  <si>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</si>
  <si>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</si>
  <si>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</si>
  <si>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</si>
  <si>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</si>
  <si>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</si>
  <si>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</si>
  <si>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</si>
  <si>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</si>
  <si>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</si>
  <si>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</si>
  <si>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</si>
  <si>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</si>
  <si>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</si>
  <si>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</si>
  <si>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</si>
  <si>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</si>
  <si>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</si>
  <si>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</si>
  <si>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</si>
  <si>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</si>
  <si>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</si>
  <si>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</si>
  <si>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</si>
  <si>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</si>
  <si>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</si>
  <si>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</si>
  <si>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</si>
  <si>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</si>
  <si>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</si>
  <si>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</si>
  <si>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</si>
  <si>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</si>
  <si>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</si>
  <si>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</si>
  <si>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</si>
  <si>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</si>
  <si>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</si>
  <si>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</si>
  <si>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</si>
  <si>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</si>
  <si>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</si>
  <si>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</si>
  <si>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</si>
  <si>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</si>
  <si>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</si>
  <si>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</si>
  <si>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</si>
  <si>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</si>
  <si>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</si>
  <si>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</si>
  <si>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</si>
  <si>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</si>
  <si>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</si>
  <si>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</si>
  <si>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</si>
  <si>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</si>
  <si>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</si>
  <si>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</si>
  <si>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</si>
  <si>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</si>
  <si>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</si>
  <si>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</si>
  <si>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</si>
  <si>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</si>
  <si>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</si>
  <si>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</si>
  <si>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</si>
  <si>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</si>
  <si>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</si>
  <si>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</si>
  <si>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</si>
  <si>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</si>
  <si>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</si>
  <si>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</si>
  <si>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</si>
  <si>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</si>
  <si>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</si>
  <si>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</si>
  <si>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</si>
  <si>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</si>
  <si>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</si>
  <si>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</si>
  <si>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</si>
  <si>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</si>
  <si>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</si>
  <si>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</si>
  <si>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</si>
  <si>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</si>
  <si>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</si>
  <si>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</si>
  <si>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</si>
  <si>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</si>
  <si>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</si>
  <si>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</si>
  <si>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</si>
  <si>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</si>
  <si>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</si>
  <si>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</si>
  <si>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</si>
  <si>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</si>
  <si>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</si>
  <si>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</si>
  <si>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</si>
  <si>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</si>
  <si>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</si>
  <si>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</si>
  <si>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</si>
  <si>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</si>
  <si>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</si>
  <si>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</si>
  <si>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</si>
  <si>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</si>
  <si>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</si>
  <si>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</si>
  <si>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</si>
  <si>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</si>
  <si>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</si>
  <si>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</si>
  <si>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</si>
  <si>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</si>
  <si>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</si>
  <si>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</si>
  <si>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</si>
  <si>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</si>
  <si>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</si>
  <si>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</si>
  <si>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</si>
  <si>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</si>
  <si>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</si>
  <si>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</si>
  <si>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</si>
  <si>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</si>
  <si>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</si>
  <si>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</si>
  <si>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</si>
  <si>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</si>
  <si>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</si>
  <si>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</si>
  <si>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</si>
  <si>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</si>
  <si>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</si>
  <si>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</si>
  <si>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</si>
  <si>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</si>
  <si>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</si>
  <si>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</si>
  <si>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</si>
  <si>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</si>
  <si>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</si>
  <si>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</si>
  <si>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</si>
  <si>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</si>
  <si>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</si>
  <si>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</si>
  <si>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</si>
  <si>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</si>
  <si>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</si>
  <si>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</si>
  <si>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</si>
  <si>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</si>
  <si>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</si>
  <si>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</si>
  <si>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</si>
  <si>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</si>
  <si>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</si>
  <si>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</si>
  <si>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</si>
  <si>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</si>
  <si>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</si>
  <si>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</si>
  <si>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</si>
  <si>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</si>
  <si>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</si>
  <si>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</si>
  <si>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</si>
  <si>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</si>
  <si>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</si>
  <si>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</si>
  <si>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</si>
  <si>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</si>
  <si>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</si>
  <si>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</si>
  <si>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</si>
  <si>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</si>
  <si>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</si>
  <si>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</si>
  <si>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</si>
  <si>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</si>
  <si>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</si>
  <si>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</si>
  <si>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</si>
  <si>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</si>
  <si>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</si>
  <si>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</si>
  <si>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</si>
  <si>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</si>
  <si>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</si>
  <si>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</si>
  <si>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</si>
  <si>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</si>
  <si>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</si>
  <si>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</si>
  <si>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</si>
  <si>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</si>
  <si>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</si>
  <si>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</si>
  <si>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</si>
  <si>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</si>
  <si>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</si>
  <si>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</si>
  <si>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</si>
  <si>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</si>
  <si>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</si>
  <si>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</si>
  <si>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</si>
  <si>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</si>
  <si>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</si>
  <si>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</si>
  <si>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</si>
  <si>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</si>
  <si>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</si>
  <si>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</si>
  <si>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</si>
  <si>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</si>
  <si>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</si>
  <si>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</si>
  <si>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</si>
  <si>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</si>
  <si>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</si>
  <si>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</si>
  <si>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</si>
  <si>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</si>
  <si>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</si>
  <si>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</si>
  <si>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</si>
  <si>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</si>
  <si>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</si>
  <si>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</si>
  <si>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</si>
  <si>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</si>
  <si>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</si>
  <si>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</si>
  <si>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</si>
  <si>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</si>
  <si>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</si>
  <si>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</si>
  <si>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</si>
  <si>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</si>
  <si>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</si>
  <si>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</si>
  <si>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</si>
  <si>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</si>
  <si>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</si>
  <si>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</si>
  <si>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</si>
  <si>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</si>
  <si>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</si>
  <si>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</si>
  <si>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</si>
  <si>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</si>
  <si>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</si>
  <si>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</si>
  <si>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</si>
  <si>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</si>
  <si>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</si>
  <si>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</si>
  <si>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</si>
  <si>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</si>
  <si>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</si>
  <si>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</si>
  <si>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</si>
  <si>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</si>
  <si>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</si>
  <si>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</si>
  <si>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</si>
  <si>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</si>
  <si>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</si>
  <si>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</si>
  <si>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</si>
  <si>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</si>
  <si>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</si>
  <si>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</si>
  <si>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</si>
  <si>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</si>
  <si>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</si>
  <si>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</si>
  <si>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</si>
  <si>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</si>
  <si>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</si>
  <si>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</si>
  <si>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</si>
  <si>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</si>
  <si>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</si>
  <si>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</si>
  <si>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</si>
  <si>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</si>
  <si>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</si>
  <si>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</si>
  <si>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</si>
  <si>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</si>
  <si>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</si>
  <si>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</si>
  <si>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</si>
  <si>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</si>
  <si>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</si>
  <si>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</si>
  <si>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</si>
  <si>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</si>
  <si>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</si>
  <si>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</si>
  <si>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</si>
  <si>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</si>
  <si>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</si>
  <si>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</si>
  <si>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</si>
  <si>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</si>
  <si>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</si>
  <si>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</si>
  <si>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</si>
  <si>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</si>
  <si>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</si>
  <si>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</si>
  <si>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</si>
  <si>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</si>
  <si>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</si>
  <si>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</si>
  <si>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</si>
  <si>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</si>
  <si>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</si>
  <si>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</si>
  <si>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</si>
  <si>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</si>
  <si>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</si>
  <si>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</si>
  <si>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</si>
  <si>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</si>
  <si>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</si>
  <si>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</si>
  <si>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</si>
  <si>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</si>
  <si>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</si>
  <si>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</si>
  <si>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</si>
  <si>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</si>
  <si>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</si>
  <si>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</si>
  <si>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</si>
  <si>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</si>
  <si>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</si>
  <si>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</si>
  <si>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</si>
  <si>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</si>
  <si>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</si>
  <si>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</si>
  <si>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</si>
  <si>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</si>
  <si>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</si>
  <si>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</si>
  <si>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</si>
  <si>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</si>
  <si>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</si>
  <si>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</si>
  <si>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</si>
  <si>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</si>
  <si>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</si>
  <si>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</si>
  <si>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</si>
  <si>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</si>
  <si>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</si>
  <si>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</si>
  <si>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</si>
  <si>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</si>
  <si>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</si>
  <si>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</si>
  <si>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</si>
  <si>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</si>
  <si>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</si>
  <si>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</si>
  <si>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</si>
  <si>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</si>
  <si>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</si>
  <si>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</si>
  <si>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</si>
  <si>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</si>
  <si>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</si>
  <si>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</si>
  <si>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</si>
  <si>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</si>
  <si>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</si>
  <si>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</si>
  <si>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</si>
  <si>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</si>
  <si>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</si>
  <si>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</si>
  <si>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</si>
  <si>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</si>
  <si>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</si>
  <si>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</si>
  <si>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</si>
  <si>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</si>
  <si>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</si>
  <si>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</si>
  <si>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</si>
  <si>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</si>
  <si>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</si>
  <si>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</si>
  <si>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</si>
  <si>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</si>
  <si>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</si>
  <si>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</si>
  <si>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</si>
  <si>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</si>
  <si>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</si>
  <si>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</si>
  <si>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</si>
  <si>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</si>
  <si>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</si>
  <si>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</si>
  <si>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</si>
  <si>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</si>
  <si>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</si>
  <si>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</si>
  <si>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</si>
  <si>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</si>
  <si>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</si>
  <si>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</si>
  <si>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</si>
  <si>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</si>
  <si>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</si>
  <si>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</si>
  <si>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</si>
  <si>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</si>
  <si>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</si>
  <si>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</si>
  <si>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</si>
  <si>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</si>
  <si>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</si>
  <si>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</si>
  <si>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</si>
  <si>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</si>
  <si>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</si>
  <si>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</si>
  <si>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</si>
  <si>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</si>
  <si>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</si>
  <si>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</si>
  <si>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</si>
  <si>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</si>
  <si>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</si>
  <si>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</si>
  <si>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</si>
  <si>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</si>
  <si>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</si>
  <si>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</si>
  <si>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</si>
  <si>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</si>
  <si>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</si>
  <si>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</si>
  <si>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</si>
  <si>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</si>
  <si>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</si>
  <si>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</si>
  <si>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</si>
  <si>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</si>
  <si>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</si>
  <si>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</si>
  <si>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</si>
  <si>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</si>
  <si>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</si>
  <si>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</si>
  <si>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</si>
  <si>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</si>
  <si>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</si>
  <si>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</si>
  <si>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</si>
  <si>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</si>
  <si>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</si>
  <si>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</si>
  <si>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</si>
  <si>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</si>
  <si>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</si>
  <si>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</si>
  <si>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</si>
  <si>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</si>
  <si>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</si>
  <si>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</si>
  <si>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</si>
  <si>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</si>
  <si>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</si>
  <si>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</si>
  <si>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</si>
  <si>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</si>
  <si>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</si>
  <si>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</si>
  <si>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</si>
  <si>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</si>
  <si>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</si>
  <si>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</si>
  <si>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</si>
  <si>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</si>
  <si>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</si>
  <si>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</si>
  <si>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</si>
  <si>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</si>
  <si>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</si>
  <si>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</si>
  <si>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</si>
  <si>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</si>
  <si>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</si>
  <si>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</si>
  <si>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</si>
  <si>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</si>
  <si>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</si>
  <si>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</si>
  <si>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</si>
  <si>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</si>
  <si>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</si>
  <si>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</si>
  <si>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</si>
  <si>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</si>
  <si>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</si>
  <si>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</si>
  <si>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</si>
  <si>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</si>
  <si>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</si>
  <si>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</si>
  <si>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</si>
  <si>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</si>
  <si>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</si>
  <si>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</si>
  <si>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</si>
  <si>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</si>
  <si>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</si>
  <si>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</si>
  <si>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</si>
  <si>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</si>
  <si>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</si>
  <si>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</si>
  <si>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</si>
  <si>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</si>
  <si>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</si>
  <si>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</si>
  <si>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</si>
  <si>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</si>
  <si>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</si>
  <si>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</si>
  <si>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</si>
  <si>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</si>
  <si>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</si>
  <si>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</si>
  <si>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</si>
  <si>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</si>
  <si>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</si>
  <si>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</si>
  <si>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</si>
  <si>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</si>
  <si>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</si>
  <si>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</si>
  <si>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</si>
  <si>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</si>
  <si>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</si>
  <si>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</si>
  <si>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</si>
  <si>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</si>
  <si>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</si>
  <si>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</si>
  <si>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</si>
  <si>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</si>
  <si>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</si>
  <si>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</si>
  <si>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</si>
  <si>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</si>
  <si>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</si>
  <si>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</si>
  <si>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</si>
  <si>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</si>
  <si>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</si>
  <si>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</si>
  <si>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</si>
  <si>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</si>
  <si>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</si>
  <si>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</si>
  <si>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</si>
  <si>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</si>
  <si>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</si>
  <si>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</si>
  <si>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</si>
  <si>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</si>
  <si>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</si>
  <si>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</si>
  <si>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</si>
  <si>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</si>
  <si>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</si>
  <si>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</si>
  <si>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</si>
  <si>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</si>
  <si>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</si>
  <si>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</si>
  <si>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</si>
  <si>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</si>
  <si>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</si>
  <si>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</si>
  <si>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</si>
  <si>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</si>
  <si>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</si>
  <si>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</si>
  <si>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</si>
  <si>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</si>
  <si>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</si>
  <si>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</si>
  <si>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</si>
  <si>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</si>
  <si>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</si>
  <si>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</si>
  <si>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</si>
  <si>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</si>
  <si>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</si>
  <si>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</si>
  <si>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</si>
  <si>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</si>
  <si>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</si>
  <si>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</si>
  <si>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</si>
  <si>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</si>
  <si>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</si>
  <si>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</si>
  <si>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</si>
  <si>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</si>
  <si>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</si>
  <si>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</si>
  <si>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</si>
  <si>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</si>
  <si>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</si>
  <si>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</si>
  <si>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</si>
  <si>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</si>
  <si>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</si>
  <si>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</si>
  <si>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</si>
  <si>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</si>
  <si>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</si>
  <si>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</si>
  <si>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</si>
  <si>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</si>
  <si>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</si>
  <si>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</si>
  <si>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</si>
  <si>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</si>
  <si>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</si>
  <si>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</si>
  <si>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</si>
  <si>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</si>
  <si>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</si>
  <si>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</si>
  <si>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</si>
  <si>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</si>
  <si>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</si>
  <si>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</si>
  <si>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</si>
  <si>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</si>
  <si>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</si>
  <si>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</si>
  <si>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</si>
  <si>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</si>
  <si>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</si>
  <si>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</si>
  <si>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</si>
  <si>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</si>
  <si>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</si>
  <si>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</si>
  <si>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</si>
  <si>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</si>
  <si>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</si>
  <si>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</si>
  <si>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</si>
  <si>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</si>
  <si>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</si>
  <si>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</si>
  <si>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</si>
  <si>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</si>
  <si>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</si>
  <si>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</si>
  <si>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</si>
  <si>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</si>
  <si>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</si>
  <si>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</si>
  <si>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</si>
  <si>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</si>
  <si>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</si>
  <si>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</si>
  <si>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</si>
  <si>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</si>
  <si>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</si>
  <si>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</si>
  <si>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</si>
  <si>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</si>
  <si>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</si>
  <si>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</si>
  <si>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</si>
  <si>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</si>
  <si>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</si>
  <si>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</si>
  <si>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</si>
  <si>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</si>
  <si>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</si>
  <si>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</si>
  <si>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</si>
  <si>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</si>
  <si>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</si>
  <si>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</si>
  <si>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</si>
  <si>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</si>
  <si>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</si>
  <si>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</si>
  <si>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</si>
  <si>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</si>
  <si>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</si>
  <si>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</si>
  <si>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</si>
  <si>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</si>
  <si>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</si>
  <si>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</si>
  <si>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</si>
  <si>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</si>
  <si>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</si>
  <si>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</si>
  <si>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</si>
  <si>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</si>
  <si>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</si>
  <si>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</si>
  <si>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</si>
  <si>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</si>
  <si>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</si>
  <si>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</si>
  <si>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</si>
  <si>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</si>
  <si>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</si>
  <si>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</si>
  <si>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</si>
  <si>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</si>
  <si>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</si>
  <si>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</si>
  <si>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</si>
  <si>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</si>
  <si>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</si>
  <si>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</si>
  <si>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</si>
  <si>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</si>
  <si>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</si>
  <si>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</si>
  <si>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</si>
  <si>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</si>
  <si>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</si>
  <si>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</si>
  <si>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</si>
  <si>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</si>
  <si>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</si>
  <si>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</si>
  <si>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</si>
  <si>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</si>
  <si>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</si>
  <si>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</si>
  <si>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</si>
  <si>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</si>
  <si>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</si>
  <si>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</si>
  <si>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</si>
  <si>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</si>
  <si>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</si>
  <si>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</si>
  <si>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</si>
  <si>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</si>
  <si>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</si>
  <si>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</si>
  <si>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</si>
  <si>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</si>
  <si>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</si>
  <si>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</si>
  <si>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</si>
  <si>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</si>
  <si>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</si>
  <si>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</si>
  <si>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</si>
  <si>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</si>
  <si>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</si>
  <si>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</si>
  <si>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</si>
  <si>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</si>
  <si>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</si>
  <si>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</si>
  <si>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</si>
  <si>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</si>
  <si>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</si>
  <si>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</si>
  <si>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</si>
  <si>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</si>
  <si>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</si>
  <si>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</si>
  <si>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</si>
  <si>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</si>
  <si>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</si>
  <si>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</si>
  <si>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</si>
  <si>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</si>
  <si>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</si>
  <si>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</si>
  <si>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</si>
  <si>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</si>
  <si>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</si>
  <si>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</si>
  <si>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</si>
  <si>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</si>
  <si>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</si>
  <si>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</si>
  <si>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</si>
  <si>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</si>
  <si>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</si>
  <si>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</si>
  <si>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</si>
  <si>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</si>
  <si>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</si>
  <si>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</si>
  <si>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</si>
  <si>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</si>
  <si>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</si>
  <si>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</si>
  <si>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</si>
  <si>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</si>
  <si>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</si>
  <si>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</si>
  <si>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</si>
  <si>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</si>
  <si>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</si>
  <si>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</si>
  <si>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</si>
  <si>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</si>
  <si>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</si>
  <si>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</si>
  <si>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</si>
  <si>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</si>
  <si>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</si>
  <si>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</si>
  <si>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</si>
  <si>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</si>
  <si>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</si>
  <si>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</si>
  <si>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</si>
  <si>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</si>
  <si>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</si>
  <si>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</si>
  <si>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</si>
  <si>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</si>
  <si>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</si>
  <si>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</si>
  <si>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</si>
  <si>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</si>
  <si>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</si>
  <si>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</si>
  <si>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</si>
  <si>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</si>
  <si>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</si>
  <si>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</si>
  <si>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</si>
  <si>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</si>
  <si>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</si>
  <si>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</si>
  <si>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</si>
  <si>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</si>
  <si>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</si>
  <si>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</si>
  <si>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</si>
  <si>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</si>
  <si>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</si>
  <si>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</si>
  <si>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</si>
  <si>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</si>
  <si>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</si>
  <si>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</si>
  <si>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</si>
  <si>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</si>
  <si>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</si>
  <si>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</si>
  <si>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</si>
  <si>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</si>
  <si>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</si>
  <si>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</si>
  <si>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</si>
  <si>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</si>
  <si>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</si>
  <si>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</si>
  <si>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</si>
  <si>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</si>
  <si>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</si>
  <si>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</si>
  <si>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</si>
  <si>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</si>
  <si>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</si>
  <si>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</si>
  <si>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</si>
  <si>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</si>
  <si>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</si>
  <si>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</si>
  <si>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</si>
  <si>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</si>
  <si>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</si>
  <si>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</si>
  <si>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</si>
  <si>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</si>
  <si>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</si>
  <si>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</si>
  <si>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</si>
  <si>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</si>
  <si>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</si>
  <si>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</si>
  <si>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</si>
  <si>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</si>
  <si>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</si>
  <si>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</si>
  <si>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</si>
  <si>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</si>
  <si>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</si>
  <si>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</si>
  <si>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</si>
  <si>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</si>
  <si>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</si>
  <si>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</si>
  <si>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</si>
  <si>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</si>
  <si>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</si>
  <si>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</si>
  <si>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</si>
  <si>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</si>
  <si>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</si>
  <si>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</si>
  <si>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</si>
  <si>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</si>
  <si>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</si>
  <si>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</si>
  <si>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</si>
  <si>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</si>
  <si>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</si>
  <si>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</si>
  <si>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</si>
  <si>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</si>
  <si>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</si>
  <si>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</si>
  <si>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</si>
  <si>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</si>
  <si>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</si>
  <si>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</si>
  <si>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</si>
  <si>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</si>
  <si>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</si>
  <si>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</si>
  <si>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</si>
  <si>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</si>
  <si>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</si>
  <si>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</si>
  <si>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</si>
  <si>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</si>
  <si>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</si>
  <si>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</si>
  <si>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</si>
  <si>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</si>
  <si>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</si>
  <si>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</si>
  <si>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</si>
  <si>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</si>
  <si>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</si>
  <si>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</si>
  <si>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</si>
  <si>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</si>
  <si>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</si>
  <si>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</si>
  <si>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</si>
  <si>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</si>
  <si>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</si>
  <si>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</si>
  <si>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</si>
  <si>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</si>
  <si>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</si>
  <si>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</si>
  <si>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</si>
  <si>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</si>
  <si>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</si>
  <si>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</si>
  <si>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</si>
  <si>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</si>
  <si>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</si>
  <si>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</si>
  <si>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</si>
  <si>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</si>
  <si>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</si>
  <si>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</si>
  <si>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</si>
  <si>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</si>
  <si>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</si>
  <si>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</si>
  <si>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</si>
  <si>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</si>
  <si>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</si>
  <si>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</si>
  <si>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</si>
  <si>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</si>
  <si>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</si>
  <si>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</si>
  <si>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</si>
  <si>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</si>
  <si>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</si>
  <si>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</si>
  <si>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</si>
  <si>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</si>
  <si>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</si>
  <si>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</si>
  <si>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</si>
  <si>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</si>
  <si>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</si>
  <si>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</si>
  <si>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</si>
  <si>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</si>
  <si>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</si>
  <si>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</si>
  <si>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</si>
  <si>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</si>
  <si>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</si>
  <si>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</si>
  <si>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</si>
  <si>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</si>
  <si>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</si>
  <si>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</si>
  <si>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</si>
  <si>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</si>
  <si>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</si>
  <si>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</si>
  <si>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</si>
  <si>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</si>
  <si>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</si>
  <si>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</si>
  <si>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</si>
  <si>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</si>
  <si>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</si>
  <si>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</si>
  <si>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</si>
  <si>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</si>
  <si>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</si>
  <si>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</si>
  <si>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</si>
  <si>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</si>
  <si>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</si>
  <si>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</si>
  <si>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</si>
  <si>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</si>
  <si>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</si>
  <si>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</si>
  <si>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</si>
  <si>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</si>
  <si>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</si>
  <si>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</si>
  <si>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</si>
  <si>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</si>
  <si>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</si>
  <si>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</si>
  <si>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</si>
  <si>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</si>
  <si>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</si>
  <si>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</si>
  <si>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</si>
  <si>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</si>
  <si>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</si>
  <si>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</si>
  <si>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</si>
  <si>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</si>
  <si>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</si>
  <si>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</si>
  <si>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</si>
  <si>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</si>
  <si>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</si>
  <si>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</si>
  <si>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</si>
  <si>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</si>
  <si>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</si>
  <si>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</si>
  <si>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</si>
  <si>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</si>
  <si>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</si>
  <si>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</si>
  <si>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</si>
  <si>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</si>
  <si>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</si>
  <si>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</si>
  <si>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</si>
  <si>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</si>
  <si>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</si>
  <si>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</si>
  <si>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</si>
  <si>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</si>
  <si>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</si>
  <si>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</si>
  <si>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</si>
  <si>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</si>
  <si>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</si>
  <si>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</si>
  <si>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</si>
  <si>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</si>
  <si>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</si>
  <si>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</si>
  <si>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</si>
  <si>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</si>
  <si>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</si>
  <si>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</si>
  <si>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</si>
  <si>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</si>
  <si>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</si>
  <si>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</si>
  <si>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</si>
  <si>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</si>
  <si>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</si>
  <si>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</si>
  <si>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</si>
  <si>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</si>
  <si>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</si>
  <si>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</si>
  <si>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</si>
  <si>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</si>
  <si>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</si>
  <si>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</si>
  <si>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</si>
  <si>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</si>
  <si>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</si>
  <si>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</si>
  <si>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</si>
  <si>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</si>
  <si>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</si>
  <si>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</si>
  <si>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</si>
  <si>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</si>
  <si>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</si>
  <si>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</si>
  <si>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</si>
  <si>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</si>
  <si>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</si>
  <si>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</si>
  <si>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</si>
  <si>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</si>
  <si>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</si>
  <si>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</si>
  <si>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</si>
  <si>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</si>
  <si>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</si>
  <si>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</si>
  <si>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</si>
  <si>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</si>
  <si>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</si>
  <si>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</si>
  <si>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</si>
  <si>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</si>
  <si>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</si>
  <si>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</si>
  <si>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</si>
  <si>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</si>
  <si>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</si>
  <si>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</si>
  <si>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</si>
  <si>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</si>
  <si>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</si>
  <si>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</si>
  <si>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</si>
  <si>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</si>
  <si>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</si>
  <si>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</si>
  <si>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</si>
  <si>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</si>
  <si>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</si>
  <si>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</si>
  <si>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</si>
  <si>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</si>
  <si>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</si>
  <si>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</si>
  <si>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</si>
  <si>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</si>
  <si>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</si>
  <si>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</si>
  <si>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</si>
  <si>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</si>
  <si>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</si>
  <si>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</si>
  <si>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</si>
  <si>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</si>
  <si>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</si>
  <si>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</si>
  <si>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</si>
  <si>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</si>
  <si>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</si>
  <si>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</si>
  <si>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</si>
  <si>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</si>
  <si>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</si>
  <si>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</si>
  <si>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</si>
  <si>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</si>
  <si>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</si>
  <si>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</si>
  <si>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</si>
  <si>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</si>
  <si>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</si>
  <si>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</si>
  <si>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</si>
  <si>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</si>
  <si>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</si>
  <si>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</si>
  <si>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</si>
  <si>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</si>
  <si>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</si>
  <si>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</si>
  <si>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</si>
  <si>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</si>
  <si>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</si>
  <si>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</si>
  <si>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</si>
  <si>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</si>
  <si>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</si>
  <si>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</si>
  <si>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</si>
  <si>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</si>
  <si>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</si>
  <si>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</si>
  <si>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</si>
  <si>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</si>
  <si>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</si>
  <si>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</si>
  <si>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</si>
  <si>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</si>
  <si>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</si>
  <si>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</si>
  <si>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</si>
  <si>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</si>
  <si>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</si>
  <si>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</si>
  <si>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</si>
  <si>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</si>
  <si>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</si>
  <si>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</si>
  <si>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</si>
  <si>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</si>
  <si>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</si>
  <si>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</si>
  <si>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</si>
  <si>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</si>
  <si>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</si>
  <si>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</si>
  <si>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</si>
  <si>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</si>
  <si>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</si>
  <si>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</si>
  <si>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</si>
  <si>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</si>
  <si>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</si>
  <si>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</si>
  <si>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</si>
  <si>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</si>
  <si>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</si>
  <si>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</si>
  <si>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</si>
  <si>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</si>
  <si>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</si>
  <si>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</si>
  <si>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</si>
  <si>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</si>
  <si>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</si>
  <si>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</si>
  <si>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</si>
  <si>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</si>
  <si>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</si>
  <si>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</si>
  <si>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</si>
  <si>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</si>
  <si>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</si>
  <si>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</si>
  <si>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</si>
  <si>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</si>
  <si>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</si>
  <si>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</si>
  <si>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</si>
  <si>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</si>
  <si>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</si>
  <si>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</si>
  <si>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</si>
  <si>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</si>
  <si>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</si>
  <si>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</si>
  <si>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</si>
  <si>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</si>
  <si>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</si>
  <si>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</si>
  <si>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</si>
  <si>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</si>
  <si>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</si>
  <si>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</si>
  <si>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</si>
  <si>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</si>
  <si>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</si>
  <si>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</si>
  <si>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</si>
  <si>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</si>
  <si>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</si>
  <si>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</si>
  <si>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</si>
  <si>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</si>
  <si>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</si>
  <si>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</si>
  <si>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</si>
  <si>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</si>
  <si>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</si>
  <si>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</si>
  <si>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</si>
  <si>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</si>
  <si>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</si>
  <si>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</si>
  <si>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</si>
  <si>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</si>
  <si>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</si>
  <si>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</si>
  <si>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</si>
  <si>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</si>
  <si>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</si>
  <si>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</si>
  <si>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</si>
  <si>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</si>
  <si>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</si>
  <si>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</si>
  <si>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</si>
  <si>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</si>
  <si>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</si>
  <si>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</si>
  <si>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</si>
  <si>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</si>
  <si>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</si>
  <si>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</si>
  <si>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</si>
  <si>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</si>
  <si>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</si>
  <si>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</si>
  <si>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</si>
  <si>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</si>
  <si>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</si>
  <si>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</si>
  <si>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</si>
  <si>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</si>
  <si>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</si>
  <si>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</si>
  <si>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</si>
  <si>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</si>
  <si>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</si>
  <si>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</si>
  <si>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</si>
  <si>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</si>
  <si>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</si>
  <si>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</si>
  <si>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</si>
  <si>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</si>
  <si>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</si>
  <si>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</si>
  <si>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</si>
  <si>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</si>
  <si>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</si>
  <si>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</si>
  <si>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</si>
  <si>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</si>
  <si>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</si>
  <si>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</si>
  <si>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</si>
  <si>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</si>
  <si>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</si>
  <si>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</si>
  <si>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</si>
  <si>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</si>
  <si>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</si>
  <si>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</si>
  <si>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</si>
  <si>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</si>
  <si>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</si>
  <si>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</si>
  <si>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</si>
  <si>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</si>
  <si>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</si>
  <si>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</si>
  <si>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</si>
  <si>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</si>
  <si>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</si>
  <si>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</si>
  <si>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</si>
  <si>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</si>
  <si>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</si>
  <si>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</si>
  <si>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</si>
  <si>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</si>
  <si>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</si>
  <si>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</si>
  <si>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</si>
  <si>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</si>
  <si>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</si>
  <si>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</si>
  <si>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</si>
  <si>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</si>
  <si>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</si>
  <si>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</si>
  <si>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</si>
  <si>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</si>
  <si>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</si>
  <si>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</si>
  <si>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</si>
  <si>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</si>
  <si>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</si>
  <si>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</si>
  <si>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</si>
  <si>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</si>
  <si>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</si>
  <si>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</si>
  <si>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</si>
  <si>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</si>
  <si>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</si>
  <si>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</si>
  <si>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</si>
  <si>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</si>
  <si>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</si>
  <si>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</si>
  <si>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</si>
  <si>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</si>
  <si>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</si>
  <si>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</si>
  <si>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</si>
  <si>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</si>
  <si>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</si>
  <si>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</si>
  <si>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</si>
  <si>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</si>
  <si>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</si>
  <si>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</si>
  <si>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</si>
  <si>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</si>
  <si>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</si>
  <si>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</si>
  <si>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</si>
  <si>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</si>
  <si>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</si>
  <si>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</si>
  <si>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</si>
  <si>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</si>
  <si>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</si>
  <si>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</si>
  <si>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</si>
  <si>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</si>
  <si>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</si>
  <si>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</si>
  <si>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</si>
  <si>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</si>
  <si>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</si>
  <si>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</si>
  <si>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</si>
  <si>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</si>
  <si>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</si>
  <si>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</si>
  <si>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</si>
  <si>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</si>
  <si>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</si>
  <si>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</si>
  <si>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</si>
  <si>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</si>
  <si>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</si>
  <si>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</si>
  <si>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</si>
  <si>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</si>
  <si>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</si>
  <si>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</si>
  <si>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</si>
  <si>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</si>
  <si>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</si>
  <si>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</si>
  <si>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</si>
  <si>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</si>
  <si>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</si>
  <si>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</si>
  <si>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</si>
  <si>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</si>
  <si>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</si>
  <si>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</si>
  <si>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</si>
  <si>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</si>
  <si>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</si>
  <si>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</si>
  <si>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</si>
  <si>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</si>
  <si>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</si>
  <si>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</si>
  <si>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</si>
  <si>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</si>
  <si>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</si>
  <si>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</si>
  <si>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</si>
  <si>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</si>
  <si>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</si>
  <si>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</si>
  <si>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</si>
  <si>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</si>
  <si>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</si>
  <si>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</si>
  <si>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</si>
  <si>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</si>
  <si>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</si>
  <si>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</si>
  <si>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</si>
  <si>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</si>
  <si>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</si>
  <si>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</si>
  <si>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</si>
  <si>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</si>
  <si>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</si>
  <si>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</si>
  <si>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</si>
  <si>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</si>
  <si>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</si>
  <si>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</si>
  <si>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</si>
  <si>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</si>
  <si>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</si>
  <si>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</si>
  <si>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</si>
  <si>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</si>
  <si>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</si>
  <si>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</si>
  <si>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</si>
  <si>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</si>
  <si>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</si>
  <si>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</si>
  <si>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</si>
  <si>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</si>
  <si>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</si>
  <si>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</si>
  <si>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</si>
  <si>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</si>
  <si>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</si>
  <si>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</si>
  <si>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</si>
  <si>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</si>
  <si>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</si>
  <si>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</si>
  <si>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</si>
  <si>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</si>
  <si>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</si>
  <si>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</si>
  <si>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</si>
  <si>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</si>
  <si>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</si>
  <si>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</si>
  <si>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</si>
  <si>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</si>
  <si>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</si>
  <si>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</si>
  <si>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</si>
  <si>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</si>
  <si>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</si>
  <si>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</si>
  <si>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</si>
  <si>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</si>
  <si>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</si>
  <si>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</si>
  <si>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</si>
  <si>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</si>
  <si>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</si>
  <si>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</si>
  <si>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</si>
  <si>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</si>
  <si>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</si>
  <si>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</si>
  <si>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</si>
  <si>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</si>
  <si>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</si>
  <si>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</si>
  <si>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</si>
  <si>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</si>
  <si>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</si>
  <si>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</si>
  <si>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</si>
  <si>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</si>
  <si>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</si>
  <si>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</si>
  <si>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</si>
  <si>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</si>
  <si>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</si>
  <si>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</si>
  <si>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</si>
  <si>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</si>
  <si>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</si>
  <si>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</si>
  <si>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</si>
  <si>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</si>
  <si>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</si>
  <si>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</si>
  <si>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</si>
  <si>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</si>
  <si>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</si>
  <si>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</si>
  <si>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</si>
  <si>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</si>
  <si>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</si>
  <si>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</si>
  <si>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</si>
  <si>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</si>
  <si>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</si>
  <si>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</si>
  <si>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</si>
  <si>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</si>
  <si>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</si>
  <si>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</si>
  <si>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</si>
  <si>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</si>
  <si>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</si>
  <si>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</si>
  <si>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</si>
  <si>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</si>
  <si>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</si>
  <si>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</si>
  <si>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</si>
  <si>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</si>
  <si>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</si>
  <si>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</si>
  <si>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</si>
  <si>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</si>
  <si>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</si>
  <si>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</si>
  <si>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</si>
  <si>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</si>
  <si>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</si>
  <si>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</si>
  <si>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</si>
  <si>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</si>
  <si>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</si>
  <si>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</si>
  <si>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</si>
  <si>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</si>
  <si>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</si>
  <si>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</si>
  <si>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</si>
  <si>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</si>
  <si>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</si>
  <si>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</si>
  <si>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</si>
  <si>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</si>
  <si>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</si>
  <si>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</si>
  <si>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</si>
  <si>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</si>
  <si>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</si>
  <si>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</si>
  <si>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</si>
  <si>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</si>
  <si>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</si>
  <si>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</si>
  <si>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</si>
  <si>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</si>
  <si>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</si>
  <si>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</si>
  <si>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</si>
  <si>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</si>
  <si>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</si>
  <si>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</si>
  <si>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</si>
  <si>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</si>
  <si>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</si>
  <si>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</si>
  <si>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</si>
  <si>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</si>
  <si>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</si>
  <si>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</si>
  <si>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</si>
  <si>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</si>
  <si>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</si>
  <si>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</si>
  <si>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</si>
  <si>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</si>
  <si>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</si>
  <si>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</si>
  <si>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</si>
  <si>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</si>
  <si>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</si>
  <si>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</si>
  <si>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</si>
  <si>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</si>
  <si>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</si>
  <si>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</si>
  <si>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</si>
  <si>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</si>
  <si>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</si>
  <si>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</si>
  <si>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</si>
  <si>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</si>
  <si>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</si>
  <si>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</si>
  <si>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</si>
  <si>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</si>
  <si>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</si>
  <si>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</si>
  <si>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</si>
  <si>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</si>
  <si>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</si>
  <si>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</si>
  <si>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</si>
  <si>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</si>
  <si>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</si>
  <si>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</si>
  <si>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</si>
  <si>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</si>
  <si>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</si>
  <si>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</si>
  <si>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</si>
  <si>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</si>
  <si>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</si>
  <si>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</si>
  <si>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</si>
  <si>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</si>
  <si>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</si>
  <si>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</si>
  <si>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</si>
  <si>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</si>
  <si>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</si>
  <si>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</si>
  <si>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</si>
  <si>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</si>
  <si>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</si>
  <si>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</si>
  <si>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</si>
  <si>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</si>
  <si>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</si>
  <si>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</si>
  <si>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</si>
  <si>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</si>
  <si>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</si>
  <si>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</si>
  <si>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</si>
  <si>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</si>
  <si>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</si>
  <si>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</si>
  <si>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</si>
  <si>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</si>
  <si>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</si>
  <si>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</si>
  <si>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</si>
  <si>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</si>
  <si>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</si>
  <si>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</si>
  <si>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</si>
  <si>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</si>
  <si>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</si>
  <si>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</si>
  <si>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</si>
  <si>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</si>
  <si>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</si>
  <si>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</si>
  <si>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</si>
  <si>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</si>
  <si>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</si>
  <si>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</si>
  <si>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</si>
  <si>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</si>
  <si>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</si>
  <si>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</si>
  <si>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</si>
  <si>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</si>
  <si>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</si>
  <si>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</si>
  <si>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</si>
  <si>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</si>
  <si>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</si>
  <si>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</si>
  <si>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</si>
  <si>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</si>
  <si>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</si>
  <si>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</si>
  <si>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</si>
  <si>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</si>
  <si>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</si>
  <si>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</si>
  <si>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</si>
  <si>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</si>
  <si>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</si>
  <si>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</si>
  <si>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</si>
  <si>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</si>
  <si>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</si>
  <si>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</si>
  <si>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</si>
  <si>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</si>
  <si>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</si>
  <si>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</si>
  <si>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</si>
  <si>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</si>
  <si>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</si>
  <si>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</si>
  <si>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</si>
  <si>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</si>
  <si>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</si>
  <si>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</si>
  <si>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</si>
  <si>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</si>
  <si>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</si>
  <si>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</si>
  <si>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</si>
  <si>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</si>
  <si>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</si>
  <si>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</si>
  <si>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</si>
  <si>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</si>
  <si>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</si>
  <si>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</si>
  <si>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</si>
  <si>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</si>
  <si>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</si>
  <si>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</si>
  <si>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</si>
  <si>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</si>
  <si>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</si>
  <si>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</si>
  <si>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</si>
  <si>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</si>
  <si>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</si>
  <si>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</si>
  <si>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</si>
  <si>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</si>
  <si>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</si>
  <si>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</si>
  <si>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</si>
  <si>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</si>
  <si>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</si>
  <si>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</si>
  <si>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</si>
  <si>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</si>
  <si>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</si>
  <si>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</si>
  <si>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</si>
  <si>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</si>
  <si>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</si>
  <si>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</si>
  <si>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</si>
  <si>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</si>
  <si>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</si>
  <si>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</si>
  <si>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</si>
  <si>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</si>
  <si>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</si>
  <si>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</si>
  <si>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</si>
  <si>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</si>
  <si>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</si>
  <si>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</si>
  <si>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</si>
  <si>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</si>
  <si>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</si>
  <si>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</si>
  <si>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</si>
  <si>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</si>
  <si>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</si>
  <si>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</si>
  <si>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</si>
  <si>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</si>
  <si>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</si>
  <si>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</si>
  <si>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</si>
  <si>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</si>
  <si>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</si>
  <si>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</si>
  <si>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</si>
  <si>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</si>
  <si>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</si>
  <si>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</si>
  <si>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</si>
  <si>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</si>
  <si>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</si>
  <si>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</si>
  <si>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</si>
  <si>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</si>
  <si>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</si>
  <si>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</si>
  <si>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</si>
  <si>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</si>
  <si>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</si>
  <si>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</si>
  <si>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</si>
  <si>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</si>
  <si>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</si>
  <si>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</si>
  <si>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</si>
  <si>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</si>
  <si>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</si>
  <si>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</si>
  <si>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</si>
  <si>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</si>
  <si>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</si>
  <si>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</si>
  <si>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</si>
  <si>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</si>
  <si>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</si>
  <si>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</si>
  <si>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</si>
  <si>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</si>
  <si>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</si>
  <si>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</si>
  <si>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</si>
  <si>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</si>
  <si>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</si>
  <si>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</si>
  <si>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</si>
  <si>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</si>
  <si>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</si>
  <si>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</si>
  <si>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</si>
  <si>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</si>
  <si>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</si>
  <si>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</si>
  <si>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</si>
  <si>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</si>
  <si>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</si>
  <si>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</si>
  <si>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</si>
  <si>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</si>
  <si>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</si>
  <si>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</si>
  <si>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</si>
  <si>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</si>
  <si>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</si>
  <si>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</si>
  <si>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</si>
  <si>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</si>
  <si>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</si>
  <si>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</si>
  <si>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</si>
  <si>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</si>
  <si>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</si>
  <si>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</si>
  <si>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</si>
  <si>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</si>
  <si>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</si>
  <si>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</si>
  <si>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</si>
  <si>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</si>
  <si>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</si>
  <si>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</si>
  <si>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</si>
  <si>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</si>
  <si>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</si>
  <si>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</si>
  <si>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</si>
  <si>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</si>
  <si>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</si>
  <si>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</si>
  <si>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</si>
  <si>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</si>
  <si>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</si>
  <si>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</si>
  <si>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</si>
  <si>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</si>
  <si>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</si>
  <si>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</si>
  <si>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</si>
  <si>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</si>
  <si>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</si>
  <si>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</si>
  <si>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</si>
  <si>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</si>
  <si>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</si>
  <si>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</si>
  <si>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</si>
  <si>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</si>
  <si>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</si>
  <si>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</si>
  <si>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</si>
  <si>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</si>
  <si>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</si>
  <si>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</si>
  <si>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</si>
  <si>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</si>
  <si>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</si>
  <si>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</si>
  <si>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</si>
  <si>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</si>
  <si>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</si>
  <si>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</si>
  <si>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</si>
  <si>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</si>
  <si>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</si>
  <si>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</si>
  <si>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</si>
  <si>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</si>
  <si>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</si>
  <si>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</si>
  <si>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</si>
  <si>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</si>
  <si>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</si>
  <si>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</si>
  <si>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</si>
  <si>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</si>
  <si>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</si>
  <si>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</si>
  <si>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</si>
  <si>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</si>
  <si>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</si>
  <si>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</si>
  <si>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</si>
  <si>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</si>
  <si>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</si>
  <si>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</si>
  <si>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</si>
  <si>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</si>
  <si>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</si>
  <si>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</si>
  <si>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</si>
  <si>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</si>
  <si>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</si>
  <si>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</si>
  <si>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</si>
  <si>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</si>
  <si>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</si>
  <si>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</si>
  <si>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</si>
  <si>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</si>
  <si>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</si>
  <si>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</si>
  <si>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</si>
  <si>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</si>
  <si>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</si>
  <si>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</si>
  <si>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</si>
  <si>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</si>
  <si>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</si>
  <si>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</si>
  <si>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</si>
  <si>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</si>
  <si>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</si>
  <si>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</si>
  <si>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</si>
  <si>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</si>
  <si>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</si>
  <si>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</si>
  <si>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</si>
  <si>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</si>
  <si>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</si>
  <si>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</si>
  <si>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</si>
  <si>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</si>
  <si>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</si>
  <si>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</si>
  <si>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</si>
  <si>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</si>
  <si>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</si>
  <si>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</si>
  <si>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</si>
  <si>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</si>
  <si>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</si>
  <si>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</si>
  <si>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</si>
  <si>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</si>
  <si>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</si>
  <si>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</si>
  <si>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</si>
  <si>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</si>
  <si>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</si>
  <si>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</si>
  <si>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</si>
  <si>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</si>
  <si>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</si>
  <si>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</si>
  <si>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</si>
  <si>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</si>
  <si>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</si>
  <si>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</si>
  <si>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</si>
  <si>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</si>
  <si>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</si>
  <si>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</si>
  <si>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</si>
  <si>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</si>
  <si>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</si>
  <si>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</si>
  <si>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</si>
  <si>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</si>
  <si>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</si>
  <si>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</si>
  <si>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</si>
  <si>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</si>
  <si>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</si>
  <si>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</si>
  <si>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</si>
  <si>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</si>
  <si>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</si>
  <si>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</si>
  <si>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</si>
  <si>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</si>
  <si>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</si>
  <si>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</si>
  <si>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</si>
  <si>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</si>
  <si>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</si>
  <si>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</si>
  <si>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</si>
  <si>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</si>
  <si>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</si>
  <si>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</si>
  <si>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</si>
  <si>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</si>
  <si>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</si>
  <si>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</si>
  <si>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</si>
  <si>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</si>
  <si>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</si>
  <si>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</si>
  <si>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</si>
  <si>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</si>
  <si>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</si>
  <si>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</si>
  <si>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</si>
  <si>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</si>
  <si>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</si>
  <si>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</si>
  <si>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</si>
  <si>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</si>
  <si>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</si>
  <si>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</si>
  <si>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</si>
  <si>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</si>
  <si>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</si>
  <si>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</si>
  <si>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</si>
  <si>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</si>
  <si>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</si>
  <si>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</si>
  <si>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</si>
  <si>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</si>
  <si>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</si>
  <si>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</si>
  <si>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</si>
  <si>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</si>
  <si>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</si>
  <si>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</si>
  <si>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</si>
  <si>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</si>
  <si>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</si>
  <si>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</si>
  <si>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</si>
  <si>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</si>
  <si>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</si>
  <si>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</si>
  <si>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</si>
  <si>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</si>
  <si>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</si>
  <si>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</si>
  <si>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</si>
  <si>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</si>
  <si>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</si>
  <si>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</si>
  <si>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</si>
  <si>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</si>
  <si>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</si>
  <si>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</si>
  <si>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</si>
  <si>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</si>
  <si>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</si>
  <si>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</si>
  <si>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</si>
  <si>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</si>
  <si>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</si>
  <si>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</si>
  <si>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</si>
  <si>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</si>
  <si>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</si>
  <si>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</si>
  <si>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</si>
  <si>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</si>
  <si>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</si>
  <si>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</si>
  <si>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</si>
  <si>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</si>
  <si>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</si>
  <si>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</si>
  <si>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</si>
  <si>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</si>
  <si>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</si>
  <si>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</si>
  <si>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</si>
  <si>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</si>
  <si>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</si>
  <si>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</si>
  <si>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</si>
  <si>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</si>
  <si>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</si>
  <si>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</si>
  <si>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</si>
  <si>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</si>
  <si>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</si>
  <si>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</si>
  <si>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</si>
  <si>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</si>
  <si>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</si>
  <si>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</si>
  <si>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</si>
  <si>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</si>
  <si>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</si>
  <si>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</si>
  <si>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</si>
  <si>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</si>
  <si>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</si>
  <si>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</si>
  <si>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</si>
  <si>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</si>
  <si>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</si>
  <si>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</si>
  <si>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</si>
  <si>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</si>
  <si>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</si>
  <si>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</si>
  <si>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</si>
  <si>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</si>
  <si>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</si>
  <si>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</si>
  <si>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</si>
  <si>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</si>
  <si>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</si>
  <si>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</si>
  <si>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</si>
  <si>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</si>
  <si>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</si>
  <si>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</si>
  <si>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</si>
  <si>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</si>
  <si>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</si>
  <si>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</si>
  <si>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</si>
  <si>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</si>
  <si>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</si>
  <si>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</si>
  <si>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</si>
  <si>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</si>
  <si>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</si>
  <si>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</si>
  <si>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</si>
  <si>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</si>
  <si>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</si>
  <si>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</si>
  <si>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</si>
  <si>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</si>
  <si>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</si>
  <si>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</si>
  <si>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</si>
  <si>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</si>
  <si>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</si>
  <si>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</si>
  <si>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</si>
  <si>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</si>
  <si>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</si>
  <si>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</si>
  <si>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</si>
  <si>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</si>
  <si>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</si>
  <si>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</si>
  <si>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</si>
  <si>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</si>
  <si>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</si>
  <si>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</si>
  <si>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</si>
  <si>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</si>
  <si>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</si>
  <si>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</si>
  <si>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</si>
  <si>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</si>
  <si>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</si>
  <si>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</si>
  <si>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</si>
  <si>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</si>
  <si>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</si>
  <si>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</si>
  <si>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</si>
  <si>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</si>
  <si>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</si>
  <si>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</si>
  <si>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</si>
  <si>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</si>
  <si>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</si>
  <si>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</si>
  <si>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</si>
  <si>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</si>
  <si>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</si>
  <si>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</si>
  <si>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</si>
  <si>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</si>
  <si>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</si>
  <si>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</si>
  <si>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</si>
  <si>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</si>
  <si>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</si>
  <si>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</si>
  <si>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</si>
  <si>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</si>
  <si>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</si>
  <si>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</si>
  <si>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</si>
  <si>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</si>
  <si>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</si>
  <si>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</si>
  <si>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</si>
  <si>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</si>
  <si>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</si>
  <si>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</si>
  <si>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</si>
  <si>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</si>
  <si>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</si>
  <si>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</si>
  <si>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</si>
  <si>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</si>
  <si>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</si>
  <si>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</si>
  <si>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</si>
  <si>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</si>
  <si>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</si>
  <si>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</si>
  <si>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</si>
  <si>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</si>
  <si>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</si>
  <si>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</si>
  <si>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</si>
  <si>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</si>
  <si>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</si>
  <si>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</si>
  <si>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</si>
  <si>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</si>
  <si>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</si>
  <si>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</si>
  <si>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</si>
  <si>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</si>
  <si>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</si>
  <si>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</si>
  <si>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</si>
  <si>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</si>
  <si>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</si>
  <si>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</si>
  <si>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</si>
  <si>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</si>
  <si>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</si>
  <si>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</si>
  <si>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</si>
  <si>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</si>
  <si>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</si>
  <si>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</si>
  <si>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</si>
  <si>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</si>
  <si>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</si>
  <si>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</si>
  <si>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</si>
  <si>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</si>
  <si>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</si>
  <si>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</si>
  <si>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</si>
  <si>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</si>
  <si>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</si>
  <si>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</si>
  <si>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</si>
  <si>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</si>
  <si>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</si>
  <si>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</si>
  <si>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</si>
  <si>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</si>
  <si>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</si>
  <si>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</si>
  <si>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</si>
  <si>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</si>
  <si>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</si>
  <si>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</si>
  <si>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</si>
  <si>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</si>
  <si>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</si>
  <si>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</si>
  <si>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</si>
  <si>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</si>
  <si>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</si>
  <si>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</si>
  <si>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</si>
  <si>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</si>
  <si>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</si>
  <si>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</si>
  <si>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</si>
  <si>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</si>
  <si>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</si>
  <si>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</si>
  <si>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</si>
  <si>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</si>
  <si>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</si>
  <si>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</si>
  <si>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</si>
  <si>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</si>
  <si>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</si>
  <si>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</si>
  <si>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</si>
  <si>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</si>
  <si>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</si>
  <si>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</si>
  <si>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</si>
  <si>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</si>
  <si>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</si>
  <si>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</si>
  <si>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</si>
  <si>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</si>
  <si>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</si>
  <si>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</si>
  <si>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</si>
  <si>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</si>
  <si>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</si>
  <si>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</si>
  <si>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</si>
  <si>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</si>
  <si>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</si>
  <si>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</si>
  <si>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</si>
  <si>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</si>
  <si>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</si>
  <si>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</si>
  <si>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</si>
  <si>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</si>
  <si>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</si>
  <si>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</si>
  <si>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</si>
  <si>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</si>
  <si>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</si>
  <si>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</si>
  <si>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</si>
  <si>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</si>
  <si>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</si>
  <si>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</si>
  <si>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</si>
  <si>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</si>
  <si>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</si>
  <si>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</si>
  <si>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</si>
  <si>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</si>
  <si>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</si>
  <si>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</si>
  <si>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</si>
  <si>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</si>
  <si>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</si>
  <si>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</si>
  <si>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</si>
  <si>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</si>
  <si>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</si>
  <si>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</si>
  <si>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</si>
  <si>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</si>
  <si>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</si>
  <si>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</si>
  <si>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</si>
  <si>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</si>
  <si>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</si>
  <si>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</si>
  <si>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</si>
  <si>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</si>
  <si>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</si>
  <si>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</si>
  <si>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</si>
  <si>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</si>
  <si>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</si>
  <si>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</si>
  <si>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</si>
  <si>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</si>
  <si>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</si>
  <si>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</si>
  <si>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</si>
  <si>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</si>
  <si>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</si>
  <si>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</si>
  <si>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</si>
  <si>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</si>
  <si>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</si>
  <si>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</si>
  <si>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</si>
  <si>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</si>
  <si>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</si>
  <si>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</si>
  <si>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</si>
  <si>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</si>
  <si>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</si>
  <si>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</si>
  <si>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</si>
  <si>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</si>
  <si>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</si>
  <si>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</si>
  <si>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</si>
  <si>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</si>
  <si>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</si>
  <si>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</si>
  <si>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</si>
  <si>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</si>
  <si>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</si>
  <si>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</si>
  <si>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</si>
  <si>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</si>
  <si>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</si>
  <si>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</si>
  <si>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</si>
  <si>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</si>
  <si>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</si>
  <si>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</si>
  <si>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</si>
  <si>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</si>
  <si>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</si>
  <si>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</si>
  <si>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</si>
  <si>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</si>
  <si>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</si>
  <si>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</si>
  <si>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</si>
  <si>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</si>
  <si>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</si>
  <si>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</si>
  <si>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</si>
  <si>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</si>
  <si>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</si>
  <si>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</si>
  <si>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</si>
  <si>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</si>
  <si>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</si>
  <si>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</si>
  <si>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</si>
  <si>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</si>
  <si>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</si>
  <si>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</si>
  <si>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</si>
  <si>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</si>
  <si>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</si>
  <si>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</si>
  <si>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</si>
  <si>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</si>
  <si>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</si>
  <si>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</si>
  <si>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</si>
  <si>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</si>
  <si>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</si>
  <si>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</si>
  <si>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</si>
  <si>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</si>
  <si>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</si>
  <si>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</si>
  <si>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</si>
  <si>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</si>
  <si>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</si>
  <si>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</si>
  <si>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</si>
  <si>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</si>
  <si>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</si>
  <si>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</si>
  <si>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</si>
  <si>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</si>
  <si>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</si>
  <si>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</si>
  <si>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</si>
  <si>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</si>
  <si>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</si>
  <si>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</si>
  <si>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</si>
  <si>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</si>
  <si>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</si>
  <si>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</si>
  <si>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</si>
  <si>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</si>
  <si>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</si>
  <si>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</si>
  <si>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</si>
  <si>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</si>
  <si>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</si>
  <si>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</si>
  <si>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</si>
  <si>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</si>
  <si>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</si>
  <si>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</si>
  <si>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</si>
  <si>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</si>
  <si>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</si>
  <si>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</si>
  <si>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</si>
  <si>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</si>
  <si>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</si>
  <si>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</si>
  <si>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</si>
  <si>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</si>
  <si>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</si>
  <si>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</si>
  <si>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</si>
  <si>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</si>
  <si>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</si>
  <si>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</si>
  <si>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</si>
  <si>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</si>
  <si>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</si>
  <si>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</si>
  <si>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</si>
  <si>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</si>
  <si>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</si>
  <si>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</si>
  <si>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</si>
  <si>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</si>
  <si>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</si>
  <si>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</si>
  <si>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</si>
  <si>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</si>
  <si>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</si>
  <si>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</si>
  <si>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</si>
  <si>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</si>
  <si>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</si>
  <si>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</si>
  <si>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</si>
  <si>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</si>
  <si>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</si>
  <si>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</si>
  <si>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</si>
  <si>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</si>
  <si>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</si>
  <si>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</si>
  <si>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</si>
  <si>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</si>
  <si>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</si>
  <si>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</si>
  <si>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</si>
  <si>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</si>
  <si>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</si>
  <si>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</si>
  <si>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</si>
  <si>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</si>
  <si>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</si>
  <si>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</si>
  <si>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</si>
  <si>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</si>
  <si>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</si>
  <si>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</si>
  <si>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</si>
  <si>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</si>
  <si>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</si>
  <si>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</si>
  <si>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</si>
  <si>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</si>
  <si>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</si>
  <si>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</si>
  <si>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</si>
  <si>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</si>
  <si>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</si>
  <si>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</si>
  <si>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</si>
  <si>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</si>
  <si>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</si>
  <si>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</si>
  <si>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</si>
  <si>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</si>
  <si>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</si>
  <si>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</si>
  <si>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</si>
  <si>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</si>
  <si>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</si>
  <si>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</si>
  <si>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</si>
  <si>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</si>
  <si>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</si>
  <si>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</si>
  <si>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</si>
  <si>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</si>
  <si>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</si>
  <si>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</si>
  <si>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</si>
  <si>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</si>
  <si>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</si>
  <si>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</si>
  <si>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</si>
  <si>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</si>
  <si>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</si>
  <si>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</si>
  <si>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</si>
  <si>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</si>
  <si>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</si>
  <si>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</si>
  <si>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</si>
  <si>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</si>
  <si>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</si>
  <si>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</si>
  <si>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</si>
  <si>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</si>
  <si>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</si>
  <si>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</si>
  <si>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</si>
  <si>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</si>
  <si>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</si>
  <si>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</si>
  <si>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</si>
  <si>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</si>
  <si>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</si>
  <si>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</si>
  <si>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</si>
  <si>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</si>
  <si>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</si>
  <si>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</si>
  <si>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</si>
  <si>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</si>
  <si>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</si>
  <si>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</si>
  <si>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</si>
  <si>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</si>
  <si>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</si>
  <si>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</si>
  <si>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</si>
  <si>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</si>
  <si>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</si>
  <si>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</si>
  <si>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</si>
  <si>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</si>
  <si>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</si>
  <si>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</si>
  <si>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</si>
  <si>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</si>
  <si>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</si>
  <si>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</si>
  <si>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</si>
  <si>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</si>
  <si>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</si>
  <si>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</si>
  <si>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</si>
  <si>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</si>
  <si>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</si>
  <si>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</si>
  <si>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</si>
  <si>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</si>
  <si>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</si>
  <si>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</si>
  <si>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</si>
  <si>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</si>
  <si>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</si>
  <si>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</si>
  <si>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</si>
  <si>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</si>
  <si>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</si>
  <si>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</si>
  <si>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</si>
  <si>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</si>
  <si>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</si>
  <si>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</si>
  <si>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</si>
  <si>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</si>
  <si>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</si>
  <si>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</si>
  <si>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</si>
  <si>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</si>
  <si>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</si>
  <si>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</si>
  <si>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</si>
  <si>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</si>
  <si>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</si>
  <si>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</si>
  <si>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</si>
  <si>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</si>
  <si>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</si>
  <si>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</si>
  <si>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</si>
  <si>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</si>
  <si>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</si>
  <si>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</si>
  <si>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</si>
  <si>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</si>
  <si>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</si>
  <si>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</si>
  <si>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</si>
  <si>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</si>
  <si>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</si>
  <si>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</si>
  <si>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</si>
  <si>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</si>
  <si>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</si>
  <si>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</si>
  <si>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</si>
  <si>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</si>
  <si>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</si>
  <si>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</si>
  <si>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</si>
  <si>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</si>
  <si>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</si>
  <si>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</si>
  <si>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</si>
  <si>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</si>
  <si>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</si>
  <si>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</si>
  <si>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</si>
  <si>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</si>
  <si>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</si>
  <si>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</si>
  <si>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</si>
  <si>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</si>
  <si>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</si>
  <si>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</si>
  <si>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</si>
  <si>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</si>
  <si>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</si>
  <si>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</si>
  <si>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</si>
  <si>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</si>
  <si>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</si>
  <si>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</si>
  <si>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</si>
  <si>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</si>
  <si>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</si>
  <si>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</si>
  <si>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</si>
  <si>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</si>
  <si>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</si>
  <si>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</si>
  <si>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</si>
  <si>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</si>
  <si>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</si>
  <si>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</si>
  <si>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</si>
  <si>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</si>
  <si>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</si>
  <si>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</si>
  <si>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</si>
  <si>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</si>
  <si>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</si>
  <si>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</si>
  <si>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</si>
  <si>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</si>
  <si>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</si>
  <si>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</si>
  <si>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</si>
  <si>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</si>
  <si>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</si>
  <si>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</si>
  <si>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</si>
  <si>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</si>
  <si>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</si>
  <si>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</si>
  <si>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</si>
  <si>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</si>
  <si>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</si>
  <si>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</si>
  <si>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</si>
  <si>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</si>
  <si>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</si>
  <si>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</si>
  <si>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</si>
  <si>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</si>
  <si>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</si>
  <si>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</si>
  <si>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</si>
  <si>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</si>
  <si>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</si>
  <si>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</si>
  <si>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</si>
  <si>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</si>
  <si>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</si>
  <si>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</si>
  <si>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</si>
  <si>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</si>
  <si>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</si>
  <si>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</si>
  <si>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</si>
  <si>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</si>
  <si>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</si>
  <si>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</si>
  <si>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</si>
  <si>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</si>
  <si>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</si>
  <si>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</si>
  <si>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</si>
  <si>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</si>
  <si>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</si>
  <si>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</si>
  <si>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</si>
  <si>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</si>
  <si>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</si>
  <si>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</si>
  <si>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</si>
  <si>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</si>
  <si>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</si>
  <si>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</si>
  <si>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</si>
  <si>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</si>
  <si>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</si>
  <si>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</si>
  <si>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</si>
  <si>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</si>
  <si>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</si>
  <si>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</si>
  <si>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</si>
  <si>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</si>
  <si>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</si>
  <si>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</si>
  <si>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</si>
  <si>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</si>
  <si>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</si>
  <si>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</si>
  <si>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</si>
  <si>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</si>
  <si>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</si>
  <si>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</si>
  <si>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</si>
  <si>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</si>
  <si>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</si>
  <si>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</si>
  <si>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</si>
  <si>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</si>
  <si>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</si>
  <si>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</si>
  <si>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</si>
  <si>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</si>
  <si>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</si>
  <si>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</si>
  <si>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</si>
  <si>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</si>
  <si>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</si>
  <si>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</si>
  <si>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</si>
  <si>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</si>
  <si>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</si>
  <si>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</si>
  <si>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</si>
  <si>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</si>
  <si>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</si>
  <si>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</si>
  <si>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</si>
  <si>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</si>
  <si>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</si>
  <si>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</si>
  <si>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</si>
  <si>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</si>
  <si>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</si>
  <si>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</si>
  <si>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</si>
  <si>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</si>
  <si>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</si>
  <si>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</si>
  <si>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</si>
  <si>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</si>
  <si>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</si>
  <si>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</si>
  <si>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</si>
  <si>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</si>
  <si>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</si>
  <si>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</si>
  <si>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</si>
  <si>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</si>
  <si>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</si>
  <si>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</si>
  <si>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</si>
  <si>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</si>
  <si>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</si>
  <si>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</si>
  <si>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</si>
  <si>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</si>
  <si>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</si>
  <si>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</si>
  <si>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</si>
  <si>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</si>
  <si>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</si>
  <si>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</si>
  <si>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</si>
  <si>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</si>
  <si>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</si>
  <si>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</si>
  <si>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</si>
  <si>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</si>
  <si>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</si>
  <si>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</si>
  <si>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</si>
  <si>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</si>
  <si>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</si>
  <si>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</si>
  <si>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</si>
  <si>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</si>
  <si>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</si>
  <si>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</si>
  <si>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</si>
  <si>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</si>
  <si>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</si>
  <si>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</si>
  <si>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</si>
  <si>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</si>
  <si>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</si>
  <si>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</si>
  <si>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</si>
  <si>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</si>
  <si>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</si>
  <si>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</si>
  <si>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</si>
  <si>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</si>
  <si>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</si>
  <si>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</si>
  <si>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</si>
  <si>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</si>
  <si>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</si>
  <si>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</si>
  <si>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</si>
  <si>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</si>
  <si>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</si>
  <si>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</si>
  <si>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</si>
  <si>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</si>
  <si>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</si>
  <si>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</si>
  <si>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</si>
  <si>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</si>
  <si>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</si>
  <si>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</si>
  <si>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</si>
  <si>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</si>
  <si>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</si>
  <si>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</si>
  <si>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</si>
  <si>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</si>
  <si>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</si>
  <si>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</si>
  <si>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</si>
  <si>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</si>
  <si>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</si>
  <si>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</si>
  <si>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</si>
  <si>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</si>
  <si>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</si>
  <si>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</si>
  <si>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</si>
  <si>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</si>
  <si>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</si>
  <si>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</si>
  <si>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</si>
  <si>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</si>
  <si>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</si>
  <si>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</si>
  <si>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</si>
  <si>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</si>
  <si>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</si>
  <si>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</si>
  <si>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</si>
  <si>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</si>
  <si>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</si>
  <si>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</si>
  <si>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</si>
  <si>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</si>
  <si>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</si>
  <si>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</si>
  <si>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</si>
  <si>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</si>
  <si>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</si>
  <si>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</si>
  <si>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</si>
  <si>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</si>
  <si>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</si>
  <si>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</si>
  <si>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</si>
  <si>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</si>
  <si>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</si>
  <si>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</si>
  <si>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</si>
  <si>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</si>
  <si>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</si>
  <si>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</si>
  <si>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</si>
  <si>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</si>
  <si>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</si>
  <si>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</si>
  <si>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</si>
  <si>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</si>
  <si>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</si>
  <si>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</si>
  <si>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</si>
  <si>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</si>
  <si>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</si>
  <si>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</si>
  <si>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</si>
  <si>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</si>
  <si>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</si>
  <si>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</si>
  <si>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</si>
  <si>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</si>
  <si>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</si>
  <si>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</si>
  <si>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</si>
  <si>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</si>
  <si>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</si>
  <si>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</si>
  <si>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</si>
  <si>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</si>
  <si>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</si>
  <si>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</si>
  <si>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</si>
  <si>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</si>
  <si>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</si>
  <si>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</si>
  <si>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</si>
  <si>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</si>
  <si>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</si>
  <si>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</si>
  <si>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</si>
  <si>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</si>
  <si>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</si>
  <si>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</si>
  <si>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</si>
  <si>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</si>
  <si>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</si>
  <si>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</si>
  <si>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</si>
  <si>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</si>
  <si>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</si>
  <si>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</si>
  <si>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</si>
  <si>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</si>
  <si>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</si>
  <si>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</si>
  <si>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</si>
  <si>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</si>
  <si>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</si>
  <si>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</si>
  <si>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</si>
  <si>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</si>
  <si>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</si>
  <si>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</si>
  <si>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</si>
  <si>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</si>
  <si>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</si>
  <si>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</si>
  <si>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</si>
  <si>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</si>
  <si>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</si>
  <si>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</si>
  <si>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</si>
  <si>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</si>
  <si>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</si>
  <si>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</si>
  <si>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</si>
  <si>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</si>
  <si>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</si>
  <si>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</si>
  <si>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</si>
  <si>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</si>
  <si>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</si>
  <si>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</si>
  <si>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</si>
  <si>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</si>
  <si>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</si>
  <si>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</si>
  <si>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</si>
  <si>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</si>
  <si>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</si>
  <si>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</si>
  <si>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</si>
  <si>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</si>
  <si>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</si>
  <si>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</si>
  <si>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</si>
  <si>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</si>
  <si>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</si>
  <si>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</si>
  <si>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</si>
  <si>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</si>
  <si>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</si>
  <si>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</si>
  <si>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</si>
  <si>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</si>
  <si>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</si>
  <si>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</si>
  <si>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</si>
  <si>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</si>
  <si>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</si>
  <si>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</si>
  <si>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</si>
  <si>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</si>
  <si>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</si>
  <si>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</si>
  <si>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</si>
  <si>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</si>
  <si>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</si>
  <si>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</si>
  <si>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</si>
  <si>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</si>
  <si>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</si>
  <si>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</si>
  <si>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</si>
  <si>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</si>
  <si>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</si>
  <si>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</si>
  <si>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</si>
  <si>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</si>
  <si>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</si>
  <si>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</si>
  <si>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</si>
  <si>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</si>
  <si>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</si>
  <si>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</si>
  <si>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</si>
  <si>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</si>
  <si>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</si>
  <si>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</si>
  <si>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</si>
  <si>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</si>
  <si>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</si>
  <si>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</si>
  <si>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</si>
  <si>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</si>
  <si>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</si>
  <si>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</si>
  <si>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</si>
  <si>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</si>
  <si>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</si>
  <si>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</si>
  <si>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</si>
  <si>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</si>
  <si>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</si>
  <si>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</si>
  <si>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</si>
  <si>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</si>
  <si>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</si>
  <si>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</si>
  <si>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</si>
  <si>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</si>
  <si>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</si>
  <si>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</si>
  <si>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</si>
  <si>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</si>
  <si>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</si>
  <si>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</si>
  <si>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</si>
  <si>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</si>
  <si>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</si>
  <si>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</si>
  <si>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</si>
  <si>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</si>
  <si>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</si>
  <si>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</si>
  <si>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</si>
  <si>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</si>
  <si>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</si>
  <si>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</si>
  <si>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</si>
  <si>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</si>
  <si>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</si>
  <si>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</si>
  <si>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</si>
  <si>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</si>
  <si>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</si>
  <si>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</si>
  <si>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</si>
  <si>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</si>
  <si>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</si>
  <si>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</si>
  <si>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</si>
  <si>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</si>
  <si>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</si>
  <si>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</si>
  <si>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</si>
  <si>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</si>
  <si>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</si>
  <si>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</si>
  <si>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</si>
  <si>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</si>
  <si>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</si>
  <si>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</si>
  <si>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</si>
  <si>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</si>
  <si>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</si>
  <si>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</si>
  <si>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</si>
  <si>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</si>
  <si>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</si>
  <si>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</si>
  <si>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</si>
  <si>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</si>
  <si>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</si>
  <si>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</si>
  <si>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</si>
  <si>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</si>
  <si>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</si>
  <si>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</si>
  <si>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</si>
  <si>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</si>
  <si>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</si>
  <si>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</si>
  <si>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</si>
  <si>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</si>
  <si>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</si>
  <si>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</si>
  <si>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</si>
  <si>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</si>
  <si>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</si>
  <si>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</si>
  <si>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</si>
  <si>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</si>
  <si>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</si>
  <si>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</si>
  <si>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</si>
  <si>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</si>
  <si>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</si>
  <si>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</si>
  <si>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</si>
  <si>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</si>
  <si>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</si>
  <si>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</si>
  <si>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</si>
  <si>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</si>
  <si>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</si>
  <si>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</si>
  <si>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</si>
  <si>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</si>
  <si>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</si>
  <si>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</si>
  <si>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</si>
  <si>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</si>
  <si>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</si>
  <si>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</si>
  <si>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</si>
  <si>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</si>
  <si>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</si>
  <si>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</si>
  <si>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</si>
  <si>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</si>
  <si>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</si>
  <si>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</si>
  <si>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</si>
  <si>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</si>
  <si>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</si>
  <si>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</si>
  <si>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</si>
  <si>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</si>
  <si>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</si>
  <si>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</si>
  <si>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</si>
  <si>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</si>
  <si>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</si>
  <si>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</si>
  <si>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</si>
  <si>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</si>
  <si>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</si>
  <si>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</si>
  <si>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</si>
  <si>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</si>
  <si>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</si>
  <si>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</si>
  <si>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</si>
  <si>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</si>
  <si>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</si>
  <si>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</si>
  <si>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</si>
  <si>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</si>
  <si>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</si>
  <si>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</si>
  <si>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</si>
  <si>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</si>
  <si>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</si>
  <si>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</si>
  <si>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</si>
  <si>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</si>
  <si>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</si>
  <si>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</si>
  <si>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</si>
  <si>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</si>
  <si>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</si>
  <si>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</si>
  <si>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</si>
  <si>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</si>
  <si>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</si>
  <si>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</si>
  <si>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</si>
  <si>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</si>
  <si>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</si>
  <si>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</si>
  <si>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</si>
  <si>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</si>
  <si>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</si>
  <si>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</si>
  <si>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</si>
  <si>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</si>
  <si>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</si>
  <si>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</si>
  <si>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</si>
  <si>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</si>
  <si>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</si>
  <si>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</si>
  <si>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</si>
  <si>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</si>
  <si>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</si>
  <si>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</si>
  <si>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</si>
  <si>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</si>
  <si>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</si>
  <si>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</si>
  <si>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</si>
  <si>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</si>
  <si>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</si>
  <si>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</si>
  <si>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</si>
  <si>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</si>
  <si>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</si>
  <si>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</si>
  <si>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</si>
  <si>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</si>
  <si>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</si>
  <si>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</si>
  <si>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</si>
  <si>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</si>
  <si>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</si>
  <si>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</si>
  <si>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</si>
  <si>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</si>
  <si>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</si>
  <si>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</si>
  <si>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</si>
  <si>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</si>
  <si>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</si>
  <si>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</si>
  <si>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</si>
  <si>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</si>
  <si>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</si>
  <si>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</si>
  <si>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</si>
  <si>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</si>
  <si>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</si>
  <si>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</si>
  <si>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</si>
  <si>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</si>
  <si>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</si>
  <si>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</si>
  <si>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</si>
  <si>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</si>
  <si>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</si>
  <si>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</si>
  <si>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</si>
  <si>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</si>
  <si>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</si>
  <si>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</si>
  <si>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</si>
  <si>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</si>
  <si>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</si>
  <si>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</si>
  <si>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</si>
  <si>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</si>
  <si>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</si>
  <si>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</si>
  <si>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</si>
  <si>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</si>
  <si>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</si>
  <si>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</si>
  <si>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</si>
  <si>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</si>
  <si>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</si>
  <si>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</si>
  <si>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</si>
  <si>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</si>
  <si>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</si>
  <si>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</si>
  <si>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</si>
  <si>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</si>
  <si>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</si>
  <si>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</si>
  <si>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</si>
  <si>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</si>
  <si>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</si>
  <si>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</si>
  <si>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</si>
  <si>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</si>
  <si>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</si>
  <si>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</si>
  <si>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</si>
  <si>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</si>
  <si>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</si>
  <si>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</si>
  <si>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</si>
  <si>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</si>
  <si>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</si>
  <si>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</si>
  <si>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</si>
  <si>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</si>
  <si>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</si>
  <si>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</si>
  <si>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</si>
  <si>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</si>
  <si>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</si>
  <si>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</si>
  <si>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</si>
  <si>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</si>
  <si>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</si>
  <si>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</si>
  <si>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</si>
  <si>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</si>
  <si>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</si>
  <si>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</si>
  <si>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</si>
  <si>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</si>
  <si>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</si>
  <si>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</si>
  <si>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</si>
  <si>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</si>
  <si>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</si>
  <si>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</si>
  <si>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</si>
  <si>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</si>
  <si>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</si>
  <si>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</si>
  <si>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</si>
  <si>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</si>
  <si>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</si>
  <si>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</si>
  <si>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</si>
  <si>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</si>
  <si>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</si>
  <si>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</si>
  <si>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</si>
  <si>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</si>
  <si>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</si>
  <si>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</si>
  <si>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</si>
  <si>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</si>
  <si>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</si>
  <si>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</si>
  <si>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</si>
  <si>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</si>
  <si>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</si>
  <si>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</si>
  <si>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</si>
  <si>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</si>
  <si>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</si>
  <si>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</si>
  <si>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</si>
  <si>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</si>
  <si>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</si>
  <si>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</si>
  <si>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</si>
  <si>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</si>
  <si>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</si>
  <si>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</si>
  <si>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</si>
  <si>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</si>
  <si>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</si>
  <si>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</si>
  <si>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</si>
  <si>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</si>
  <si>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</si>
  <si>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</si>
  <si>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</si>
  <si>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</si>
  <si>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</si>
  <si>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</si>
  <si>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</si>
  <si>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</si>
  <si>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</si>
  <si>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</si>
  <si>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</si>
  <si>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</si>
  <si>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</si>
  <si>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</si>
  <si>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</si>
  <si>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</si>
  <si>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</si>
  <si>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</si>
  <si>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</si>
  <si>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</si>
  <si>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</si>
  <si>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</si>
  <si>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</si>
  <si>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</si>
  <si>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</si>
  <si>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</si>
  <si>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</si>
  <si>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</si>
  <si>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</si>
  <si>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</si>
  <si>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</si>
  <si>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</si>
  <si>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</si>
  <si>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</si>
  <si>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</si>
  <si>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</si>
  <si>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</si>
  <si>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</si>
  <si>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</si>
  <si>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</si>
  <si>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</si>
  <si>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</si>
  <si>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</si>
  <si>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</si>
  <si>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</si>
  <si>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</si>
  <si>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</si>
  <si>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</si>
  <si>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</si>
  <si>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</si>
  <si>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</si>
  <si>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</si>
  <si>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</si>
  <si>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</si>
  <si>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</si>
  <si>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</si>
  <si>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</si>
  <si>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</si>
  <si>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</si>
  <si>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</si>
  <si>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</si>
  <si>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</si>
  <si>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</si>
  <si>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</si>
  <si>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</si>
  <si>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</si>
  <si>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</si>
  <si>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</si>
  <si>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</si>
  <si>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</si>
  <si>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</si>
  <si>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</si>
  <si>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</si>
  <si>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</si>
  <si>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</si>
  <si>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</si>
  <si>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</si>
  <si>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</si>
  <si>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</si>
  <si>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</si>
  <si>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</si>
  <si>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</si>
  <si>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</si>
  <si>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</si>
  <si>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</si>
  <si>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</si>
  <si>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</si>
  <si>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</si>
  <si>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</si>
  <si>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</si>
  <si>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</si>
  <si>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</si>
  <si>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</si>
  <si>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</si>
  <si>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</si>
  <si>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</si>
  <si>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</si>
  <si>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</si>
  <si>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</si>
  <si>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</si>
  <si>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</si>
  <si>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</si>
  <si>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</si>
  <si>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</si>
  <si>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</si>
  <si>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</si>
  <si>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</si>
  <si>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</si>
  <si>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</si>
  <si>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</si>
  <si>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</si>
  <si>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</si>
  <si>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</si>
  <si>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</si>
  <si>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</si>
  <si>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</si>
  <si>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</si>
  <si>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</si>
  <si>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</si>
  <si>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</si>
  <si>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</si>
  <si>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</si>
  <si>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</si>
  <si>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</si>
  <si>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</si>
  <si>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</si>
  <si>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</si>
  <si>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</si>
  <si>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</si>
  <si>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</si>
  <si>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</si>
  <si>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</si>
  <si>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</si>
  <si>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</si>
  <si>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</si>
  <si>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</si>
  <si>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</si>
  <si>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</si>
  <si>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</si>
  <si>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</si>
  <si>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</si>
  <si>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</si>
  <si>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</si>
  <si>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</si>
  <si>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</si>
  <si>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</si>
  <si>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</si>
  <si>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</si>
  <si>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</si>
  <si>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</si>
  <si>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</si>
  <si>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</si>
  <si>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</si>
  <si>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</si>
  <si>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</si>
  <si>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</si>
  <si>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</si>
  <si>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</si>
  <si>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</si>
  <si>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</si>
  <si>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</si>
  <si>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</si>
  <si>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</si>
  <si>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</si>
  <si>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</si>
  <si>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</si>
  <si>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</si>
  <si>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</si>
  <si>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</si>
  <si>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</si>
  <si>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</si>
  <si>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</si>
  <si>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</si>
  <si>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</si>
  <si>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</si>
  <si>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</si>
  <si>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</si>
  <si>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</si>
  <si>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</si>
  <si>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</si>
  <si>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</si>
  <si>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</si>
  <si>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</si>
  <si>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</si>
  <si>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</si>
  <si>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</si>
  <si>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</si>
  <si>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</si>
  <si>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</si>
  <si>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</si>
  <si>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</si>
  <si>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</si>
  <si>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</si>
  <si>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</si>
  <si>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</si>
  <si>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</si>
  <si>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</si>
  <si>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</si>
  <si>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</si>
  <si>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</si>
  <si>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</si>
  <si>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</si>
  <si>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</si>
  <si>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</si>
  <si>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</si>
  <si>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</si>
  <si>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</si>
  <si>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</si>
  <si>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</si>
  <si>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</si>
  <si>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</si>
  <si>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</si>
  <si>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</si>
  <si>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</si>
  <si>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</si>
  <si>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</si>
  <si>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</si>
  <si>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</si>
  <si>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</si>
  <si>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</si>
  <si>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</si>
  <si>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</si>
  <si>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</si>
  <si>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</si>
  <si>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</si>
  <si>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</si>
  <si>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</si>
  <si>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</si>
  <si>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</si>
  <si>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</si>
  <si>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</si>
  <si>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</si>
  <si>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</si>
  <si>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</si>
  <si>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</si>
  <si>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</si>
  <si>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</si>
  <si>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</si>
  <si>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</si>
  <si>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</si>
  <si>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</si>
  <si>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</si>
  <si>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</si>
  <si>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</si>
  <si>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</si>
  <si>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</si>
  <si>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</si>
  <si>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</si>
  <si>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</si>
  <si>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</si>
  <si>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</si>
  <si>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</si>
  <si>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</si>
  <si>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</si>
  <si>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</si>
  <si>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</si>
  <si>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</si>
  <si>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</si>
  <si>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</si>
  <si>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</si>
  <si>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</si>
  <si>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</si>
  <si>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</si>
  <si>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</si>
  <si>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</si>
  <si>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</si>
  <si>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</si>
  <si>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</si>
  <si>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</si>
  <si>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</si>
  <si>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</si>
  <si>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</si>
  <si>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</si>
  <si>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</si>
  <si>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</si>
  <si>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</si>
  <si>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</si>
  <si>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</si>
  <si>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</si>
  <si>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</si>
  <si>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</si>
  <si>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</si>
  <si>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</si>
  <si>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</si>
  <si>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</si>
  <si>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</si>
  <si>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</si>
  <si>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</si>
  <si>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</si>
  <si>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</si>
  <si>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</si>
  <si>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</si>
  <si>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</si>
  <si>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</si>
  <si>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</si>
  <si>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</si>
  <si>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</si>
  <si>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</si>
  <si>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</si>
  <si>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</si>
  <si>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</si>
  <si>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</si>
  <si>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</si>
  <si>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</si>
  <si>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</si>
  <si>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</si>
  <si>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</si>
  <si>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</si>
  <si>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</si>
  <si>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</si>
  <si>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</si>
  <si>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</si>
  <si>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</si>
  <si>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</si>
  <si>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</si>
  <si>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</si>
  <si>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</si>
  <si>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</si>
  <si>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</si>
  <si>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</si>
  <si>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</si>
  <si>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</si>
  <si>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</si>
  <si>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</si>
  <si>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</si>
  <si>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</si>
  <si>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</si>
  <si>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</si>
  <si>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</si>
  <si>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</si>
  <si>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</si>
  <si>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</si>
  <si>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</si>
  <si>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</si>
  <si>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</si>
  <si>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</si>
  <si>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</si>
  <si>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</si>
  <si>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</si>
  <si>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</si>
  <si>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</si>
  <si>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</si>
  <si>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</si>
  <si>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</si>
  <si>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</si>
  <si>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</si>
  <si>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</si>
  <si>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</si>
  <si>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</si>
  <si>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</si>
  <si>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</si>
  <si>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</si>
  <si>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</si>
  <si>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</si>
  <si>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</si>
  <si>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</si>
  <si>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</si>
  <si>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</si>
  <si>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</si>
  <si>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</si>
  <si>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</si>
  <si>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</si>
  <si>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</si>
  <si>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</si>
  <si>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</si>
  <si>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</si>
  <si>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</si>
  <si>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</si>
  <si>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</si>
  <si>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</si>
  <si>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</si>
  <si>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</si>
  <si>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</si>
  <si>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</si>
  <si>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</si>
  <si>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</si>
  <si>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</si>
  <si>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</si>
  <si>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</si>
  <si>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</si>
  <si>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</si>
  <si>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</si>
  <si>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</si>
  <si>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</si>
  <si>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</si>
  <si>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</si>
  <si>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</si>
  <si>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</si>
  <si>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</si>
  <si>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</si>
  <si>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</si>
  <si>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</si>
  <si>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</si>
  <si>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</si>
  <si>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</si>
  <si>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</si>
  <si>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</si>
  <si>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</si>
  <si>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</si>
  <si>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</si>
  <si>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</si>
  <si>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</si>
  <si>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</si>
  <si>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</si>
  <si>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</si>
  <si>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</si>
  <si>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</si>
  <si>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</si>
  <si>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</si>
  <si>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</si>
  <si>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</si>
  <si>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</si>
  <si>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</si>
  <si>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</si>
  <si>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</si>
  <si>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</si>
  <si>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</si>
  <si>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</si>
  <si>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</si>
  <si>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</si>
  <si>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</si>
  <si>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</si>
  <si>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</si>
  <si>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</si>
  <si>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</si>
  <si>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</si>
  <si>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</si>
  <si>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</si>
  <si>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</si>
  <si>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</si>
  <si>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</si>
  <si>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</si>
  <si>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</si>
  <si>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</si>
  <si>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</si>
  <si>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</si>
  <si>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</si>
  <si>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</si>
  <si>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</si>
  <si>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</si>
  <si>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</si>
  <si>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</si>
  <si>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</si>
  <si>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</si>
  <si>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</si>
  <si>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</si>
  <si>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</si>
  <si>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</si>
  <si>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</si>
  <si>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</si>
  <si>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</si>
  <si>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</si>
  <si>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</si>
  <si>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</si>
  <si>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</si>
  <si>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</si>
  <si>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</si>
  <si>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</si>
  <si>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</si>
  <si>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</si>
  <si>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</si>
  <si>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</si>
  <si>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</si>
  <si>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</si>
  <si>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</si>
  <si>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</si>
  <si>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</si>
  <si>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</si>
  <si>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</si>
  <si>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</si>
  <si>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</si>
  <si>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</si>
  <si>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</si>
  <si>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</si>
  <si>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</si>
  <si>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</si>
  <si>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</si>
  <si>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</si>
  <si>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</si>
  <si>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</si>
  <si>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</si>
  <si>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</si>
  <si>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</si>
  <si>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</si>
  <si>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</si>
  <si>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</si>
  <si>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</si>
  <si>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</si>
  <si>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</si>
  <si>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</si>
  <si>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</si>
  <si>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</si>
  <si>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</si>
  <si>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</si>
  <si>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</si>
  <si>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</si>
  <si>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</si>
  <si>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</si>
  <si>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</si>
  <si>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</si>
  <si>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</si>
  <si>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</si>
  <si>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</si>
  <si>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</si>
  <si>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</si>
  <si>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</si>
  <si>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</si>
  <si>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</si>
  <si>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</si>
  <si>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</si>
  <si>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</si>
  <si>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</si>
  <si>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</si>
  <si>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</si>
  <si>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</si>
  <si>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</si>
  <si>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</si>
  <si>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</si>
  <si>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</si>
  <si>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</si>
  <si>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</si>
  <si>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</si>
  <si>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</si>
  <si>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</si>
  <si>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</si>
  <si>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</si>
  <si>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</si>
  <si>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</si>
  <si>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</si>
  <si>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</si>
  <si>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</si>
  <si>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</si>
  <si>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</si>
  <si>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</si>
  <si>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</si>
  <si>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</si>
  <si>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</si>
  <si>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</si>
  <si>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</si>
  <si>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</si>
  <si>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</si>
  <si>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</si>
  <si>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</si>
  <si>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</si>
  <si>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</si>
  <si>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</si>
  <si>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</si>
  <si>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</si>
  <si>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</si>
  <si>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</si>
  <si>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</si>
  <si>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</si>
  <si>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</si>
  <si>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</si>
  <si>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</si>
  <si>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</si>
  <si>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</si>
  <si>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</si>
  <si>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</si>
  <si>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</si>
  <si>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</si>
  <si>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</si>
  <si>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</si>
  <si>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</si>
  <si>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</si>
  <si>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</si>
  <si>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</si>
  <si>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</si>
  <si>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</si>
  <si>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</si>
  <si>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</si>
  <si>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</si>
  <si>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</si>
  <si>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</si>
  <si>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</si>
  <si>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</si>
  <si>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</si>
  <si>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</si>
  <si>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</si>
  <si>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</si>
  <si>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</si>
  <si>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</si>
  <si>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</si>
  <si>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</si>
  <si>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</si>
  <si>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</si>
  <si>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</si>
  <si>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</si>
  <si>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</si>
  <si>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</si>
  <si>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</si>
  <si>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</si>
  <si>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</si>
  <si>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</si>
  <si>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</si>
  <si>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</si>
  <si>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</si>
  <si>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</si>
  <si>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</si>
  <si>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</si>
  <si>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</si>
  <si>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</si>
  <si>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</si>
  <si>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</si>
  <si>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</si>
  <si>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</si>
  <si>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</si>
  <si>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</si>
  <si>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</si>
  <si>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</si>
  <si>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</si>
  <si>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</si>
  <si>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</si>
  <si>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</si>
  <si>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</si>
  <si>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</si>
  <si>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</si>
  <si>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</si>
  <si>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</si>
  <si>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</si>
  <si>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</si>
  <si>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</si>
  <si>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</si>
  <si>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</si>
  <si>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</si>
  <si>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</si>
  <si>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</si>
  <si>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</si>
  <si>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</si>
  <si>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</si>
  <si>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</si>
  <si>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</si>
  <si>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</si>
  <si>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</si>
  <si>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</si>
  <si>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</si>
  <si>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</si>
  <si>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</si>
  <si>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</si>
  <si>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</si>
  <si>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</si>
  <si>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</si>
  <si>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</si>
  <si>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</si>
  <si>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</si>
  <si>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</si>
  <si>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</si>
  <si>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</si>
  <si>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</si>
  <si>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</si>
  <si>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</si>
  <si>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</si>
  <si>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</si>
  <si>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</si>
  <si>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</si>
  <si>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</si>
  <si>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</si>
  <si>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</si>
  <si>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</si>
  <si>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</si>
  <si>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</si>
  <si>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</si>
  <si>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</si>
  <si>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</si>
  <si>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</si>
  <si>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</si>
  <si>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</si>
  <si>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</si>
  <si>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</si>
  <si>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</si>
  <si>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</si>
  <si>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</si>
  <si>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</si>
  <si>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</si>
  <si>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</si>
  <si>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</si>
  <si>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</si>
  <si>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</si>
  <si>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</si>
  <si>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</si>
  <si>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</si>
  <si>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</si>
  <si>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</si>
  <si>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</si>
  <si>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</si>
  <si>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</si>
  <si>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</si>
  <si>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</si>
  <si>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</si>
  <si>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</si>
  <si>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</si>
  <si>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</si>
  <si>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</si>
  <si>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</si>
  <si>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</si>
  <si>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</si>
  <si>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</si>
  <si>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</si>
  <si>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</si>
  <si>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</si>
  <si>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</si>
  <si>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</si>
  <si>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</si>
  <si>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</si>
  <si>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</si>
  <si>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</si>
  <si>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</si>
  <si>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</si>
  <si>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</si>
  <si>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</si>
  <si>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</si>
  <si>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</si>
  <si>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</si>
  <si>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</si>
  <si>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</si>
  <si>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</si>
  <si>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</si>
  <si>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</si>
  <si>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</si>
  <si>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</si>
  <si>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</si>
  <si>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</si>
  <si>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</si>
  <si>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</si>
  <si>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</si>
  <si>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</si>
  <si>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</si>
  <si>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</si>
  <si>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</si>
  <si>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</si>
  <si>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</si>
  <si>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</si>
  <si>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</si>
  <si>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</si>
  <si>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</si>
  <si>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</si>
  <si>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</si>
  <si>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</si>
  <si>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</si>
  <si>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</si>
  <si>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</si>
  <si>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</si>
  <si>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</si>
  <si>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</si>
  <si>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</si>
  <si>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</si>
  <si>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</si>
  <si>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</si>
  <si>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</si>
  <si>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</si>
  <si>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</si>
  <si>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</si>
  <si>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</si>
  <si>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</si>
  <si>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</si>
  <si>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</si>
  <si>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</si>
  <si>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</si>
  <si>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</si>
  <si>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</si>
  <si>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</si>
  <si>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</si>
  <si>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</si>
  <si>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</si>
  <si>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</si>
  <si>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</si>
  <si>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</si>
  <si>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</si>
  <si>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</si>
  <si>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</si>
  <si>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</si>
  <si>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</si>
  <si>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</si>
  <si>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</si>
  <si>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</si>
  <si>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</si>
  <si>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</si>
  <si>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</si>
  <si>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</si>
  <si>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</si>
  <si>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</si>
  <si>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</si>
  <si>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</si>
  <si>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</si>
  <si>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</si>
  <si>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</si>
  <si>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</si>
  <si>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</si>
  <si>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</si>
  <si>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</si>
  <si>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</si>
  <si>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</si>
  <si>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</si>
  <si>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</si>
  <si>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</si>
  <si>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</si>
  <si>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</si>
  <si>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</si>
  <si>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</si>
  <si>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</si>
  <si>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</si>
  <si>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</si>
  <si>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</si>
  <si>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</si>
  <si>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</si>
  <si>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</si>
  <si>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</si>
  <si>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</si>
  <si>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</si>
  <si>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</si>
  <si>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</si>
  <si>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</si>
  <si>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</si>
  <si>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</si>
  <si>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</si>
  <si>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</si>
  <si>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</si>
  <si>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</si>
  <si>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</si>
  <si>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</si>
  <si>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</si>
  <si>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</si>
  <si>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</si>
  <si>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</si>
  <si>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</si>
  <si>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</si>
  <si>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</si>
  <si>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</si>
  <si>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</si>
  <si>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</si>
  <si>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</si>
  <si>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</si>
  <si>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</si>
  <si>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</si>
  <si>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</si>
  <si>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</si>
  <si>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</si>
  <si>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</si>
  <si>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</si>
  <si>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</si>
  <si>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</si>
  <si>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</si>
  <si>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</si>
  <si>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</si>
  <si>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</si>
  <si>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</si>
  <si>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</si>
  <si>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</si>
  <si>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</si>
  <si>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</si>
  <si>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</si>
  <si>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</si>
  <si>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</si>
  <si>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</si>
  <si>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</si>
  <si>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</si>
  <si>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</si>
  <si>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</si>
  <si>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</si>
  <si>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</si>
  <si>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</si>
  <si>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</si>
  <si>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</si>
  <si>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</si>
  <si>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</si>
  <si>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</si>
  <si>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</si>
  <si>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</si>
  <si>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</si>
  <si>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</si>
  <si>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</si>
  <si>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</si>
  <si>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</si>
  <si>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</si>
  <si>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</si>
  <si>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</si>
  <si>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</si>
  <si>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</si>
  <si>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</si>
  <si>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</si>
  <si>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</si>
  <si>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</si>
  <si>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</si>
  <si>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</si>
  <si>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</si>
  <si>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</si>
  <si>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</si>
  <si>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</si>
  <si>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</si>
  <si>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</si>
  <si>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</si>
  <si>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</si>
  <si>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</si>
  <si>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</si>
  <si>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</si>
  <si>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</si>
  <si>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</si>
  <si>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</si>
  <si>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</si>
  <si>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</si>
  <si>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</si>
  <si>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</si>
  <si>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</si>
  <si>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</si>
  <si>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</si>
  <si>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</si>
  <si>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</si>
  <si>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</si>
  <si>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</si>
  <si>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</si>
  <si>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</si>
  <si>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</si>
  <si>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</si>
  <si>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</si>
  <si>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</si>
  <si>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</si>
  <si>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</si>
  <si>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</si>
  <si>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</si>
  <si>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</si>
  <si>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</si>
  <si>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</si>
  <si>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</si>
  <si>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</si>
  <si>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</si>
  <si>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</si>
  <si>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</si>
  <si>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</si>
  <si>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</si>
  <si>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</si>
  <si>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</si>
  <si>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</si>
  <si>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</si>
  <si>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</si>
  <si>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</si>
  <si>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</si>
  <si>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</si>
  <si>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</si>
  <si>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</si>
  <si>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</si>
  <si>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</si>
  <si>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</si>
  <si>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</si>
  <si>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</si>
  <si>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</si>
  <si>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</si>
  <si>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</si>
  <si>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</si>
  <si>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</si>
  <si>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</si>
  <si>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</si>
  <si>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</si>
  <si>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</si>
  <si>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</si>
  <si>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</si>
  <si>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</si>
  <si>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</si>
  <si>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</si>
  <si>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</si>
  <si>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</si>
  <si>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</si>
  <si>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</si>
  <si>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</si>
  <si>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</si>
  <si>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</si>
  <si>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</si>
  <si>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</si>
  <si>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</si>
  <si>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</si>
  <si>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</si>
  <si>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</si>
  <si>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</si>
  <si>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</si>
  <si>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</si>
  <si>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</si>
  <si>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</si>
  <si>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</si>
  <si>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</si>
  <si>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</si>
  <si>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</si>
  <si>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</si>
  <si>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</si>
  <si>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</si>
  <si>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</si>
  <si>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</si>
  <si>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</si>
  <si>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</si>
  <si>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</si>
  <si>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</si>
  <si>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</si>
  <si>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</si>
  <si>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</si>
  <si>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</si>
  <si>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</si>
  <si>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</si>
  <si>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</si>
  <si>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</si>
  <si>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</si>
  <si>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</si>
  <si>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</si>
  <si>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</si>
  <si>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</si>
  <si>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</si>
  <si>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</si>
  <si>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</si>
  <si>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</si>
  <si>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</si>
  <si>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</si>
  <si>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</si>
  <si>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</si>
  <si>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</si>
  <si>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</si>
  <si>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</si>
  <si>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</si>
  <si>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</si>
  <si>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</si>
  <si>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</si>
  <si>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</si>
  <si>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</si>
  <si>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</si>
  <si>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</si>
  <si>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</si>
  <si>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</si>
  <si>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</si>
  <si>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</si>
  <si>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</si>
  <si>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</si>
  <si>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</si>
  <si>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</si>
  <si>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</si>
  <si>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</si>
  <si>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</si>
  <si>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</si>
  <si>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</si>
  <si>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</si>
  <si>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</si>
  <si>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</si>
  <si>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</si>
  <si>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</si>
  <si>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</si>
  <si>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</si>
  <si>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</si>
  <si>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</si>
  <si>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</si>
  <si>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</si>
  <si>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</si>
  <si>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</si>
  <si>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</si>
  <si>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</si>
  <si>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</si>
  <si>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</si>
  <si>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</si>
  <si>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</si>
  <si>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</si>
  <si>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</si>
  <si>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</si>
  <si>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</si>
  <si>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</si>
  <si>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</si>
  <si>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</si>
  <si>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</si>
  <si>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</si>
  <si>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</si>
  <si>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</si>
  <si>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</si>
  <si>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</si>
  <si>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</si>
  <si>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</si>
  <si>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</si>
  <si>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</si>
  <si>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</si>
  <si>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</si>
  <si>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</si>
  <si>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</si>
  <si>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</si>
  <si>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</si>
  <si>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</si>
  <si>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</si>
  <si>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</si>
  <si>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</si>
  <si>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</si>
  <si>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</si>
  <si>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</si>
  <si>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</si>
  <si>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</si>
  <si>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</si>
  <si>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</si>
  <si>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</si>
  <si>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</si>
  <si>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</si>
  <si>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</si>
  <si>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</si>
  <si>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</si>
  <si>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</si>
  <si>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</si>
  <si>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</si>
  <si>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</si>
  <si>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</si>
  <si>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</si>
  <si>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</si>
  <si>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</si>
  <si>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</si>
  <si>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</si>
  <si>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</si>
  <si>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</si>
  <si>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</si>
  <si>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</si>
  <si>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</si>
  <si>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</si>
  <si>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</si>
  <si>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</si>
  <si>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</si>
  <si>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</si>
  <si>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</si>
  <si>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</si>
  <si>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</si>
  <si>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</si>
  <si>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</si>
  <si>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</si>
  <si>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</si>
  <si>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</si>
  <si>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</si>
  <si>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</si>
  <si>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</si>
  <si>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</si>
  <si>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</si>
  <si>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</si>
  <si>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</si>
  <si>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</si>
  <si>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</si>
  <si>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</si>
  <si>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</si>
  <si>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</si>
  <si>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</si>
  <si>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</si>
  <si>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</si>
  <si>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</si>
  <si>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</si>
  <si>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</si>
  <si>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</si>
  <si>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</si>
  <si>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</si>
  <si>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</si>
  <si>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</si>
  <si>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</si>
  <si>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</si>
  <si>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</si>
  <si>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</si>
  <si>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</si>
  <si>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</si>
  <si>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</si>
  <si>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</si>
  <si>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</si>
  <si>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</si>
  <si>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</si>
  <si>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</si>
  <si>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</si>
  <si>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</si>
  <si>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</si>
  <si>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</si>
  <si>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</si>
  <si>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</si>
  <si>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</si>
  <si>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</si>
  <si>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</si>
  <si>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</si>
  <si>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</si>
  <si>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</si>
  <si>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</si>
  <si>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</si>
  <si>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</si>
  <si>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</si>
  <si>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</si>
  <si>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</si>
  <si>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</si>
  <si>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</si>
  <si>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</si>
  <si>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</si>
  <si>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</si>
  <si>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</si>
  <si>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</si>
  <si>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</si>
  <si>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</si>
  <si>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</si>
  <si>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</si>
  <si>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</si>
  <si>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</si>
  <si>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</si>
  <si>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</si>
  <si>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</si>
  <si>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</si>
  <si>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</si>
  <si>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</si>
  <si>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</si>
  <si>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</si>
  <si>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</si>
  <si>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</si>
  <si>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</si>
  <si>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</si>
  <si>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</si>
  <si>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</si>
  <si>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</si>
  <si>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</si>
  <si>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</si>
  <si>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</si>
  <si>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</si>
  <si>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</si>
  <si>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</si>
  <si>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</si>
  <si>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</si>
  <si>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</si>
  <si>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</si>
  <si>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</si>
  <si>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</si>
  <si>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</si>
  <si>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</si>
  <si>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</si>
  <si>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</si>
  <si>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</si>
  <si>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</si>
  <si>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</si>
  <si>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</si>
  <si>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</si>
  <si>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</si>
  <si>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</si>
  <si>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</si>
  <si>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</si>
  <si>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</si>
  <si>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</si>
  <si>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</si>
  <si>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</si>
  <si>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</si>
  <si>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</si>
  <si>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</si>
  <si>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</si>
  <si>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</si>
  <si>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</si>
  <si>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</si>
  <si>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</si>
  <si>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</si>
  <si>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</si>
  <si>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</si>
  <si>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</si>
  <si>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</si>
  <si>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</si>
  <si>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</si>
  <si>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</si>
  <si>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</si>
  <si>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</si>
  <si>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</si>
  <si>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</si>
  <si>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</si>
  <si>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</si>
  <si>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</si>
  <si>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</si>
  <si>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</si>
  <si>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</si>
  <si>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</si>
  <si>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</si>
  <si>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</si>
  <si>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</si>
  <si>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</si>
  <si>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</si>
  <si>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</si>
  <si>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</si>
  <si>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</si>
  <si>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</si>
  <si>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</si>
  <si>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</si>
  <si>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</si>
  <si>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</si>
  <si>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</si>
  <si>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</si>
  <si>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</si>
  <si>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</si>
  <si>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</si>
  <si>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</si>
  <si>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</si>
  <si>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</si>
  <si>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</si>
  <si>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</si>
  <si>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</si>
  <si>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</si>
  <si>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</si>
  <si>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</si>
  <si>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</si>
  <si>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</si>
  <si>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</si>
  <si>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</si>
  <si>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</si>
  <si>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</si>
  <si>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</si>
  <si>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</si>
  <si>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</si>
  <si>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</si>
  <si>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</si>
  <si>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</si>
  <si>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</si>
  <si>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</si>
  <si>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</si>
  <si>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</si>
  <si>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</si>
  <si>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</si>
  <si>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</si>
  <si>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</si>
  <si>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</si>
  <si>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</si>
  <si>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</si>
  <si>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</si>
  <si>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</si>
  <si>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</si>
  <si>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</si>
  <si>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</si>
  <si>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</si>
  <si>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</si>
  <si>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</si>
  <si>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</si>
  <si>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</si>
  <si>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</si>
  <si>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</si>
  <si>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</si>
  <si>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</si>
  <si>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</si>
  <si>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</si>
  <si>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</si>
  <si>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</si>
  <si>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</si>
  <si>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</si>
  <si>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</si>
  <si>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</si>
  <si>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</si>
  <si>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</si>
  <si>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</si>
  <si>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</si>
  <si>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</si>
  <si>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</si>
  <si>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</si>
  <si>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</si>
  <si>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</si>
  <si>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</si>
  <si>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</si>
  <si>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</si>
  <si>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</si>
  <si>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</si>
  <si>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</si>
  <si>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</si>
  <si>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</si>
  <si>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</si>
  <si>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</si>
  <si>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</si>
  <si>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</si>
  <si>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</si>
  <si>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</si>
  <si>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</si>
  <si>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</si>
  <si>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</si>
  <si>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</si>
  <si>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</si>
  <si>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</si>
  <si>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</si>
  <si>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</si>
  <si>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</si>
  <si>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</si>
  <si>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</si>
  <si>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</si>
  <si>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</si>
  <si>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</si>
  <si>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</si>
  <si>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</si>
  <si>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</si>
  <si>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</si>
  <si>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</si>
  <si>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</si>
  <si>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</si>
  <si>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</si>
  <si>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</si>
  <si>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</si>
  <si>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</si>
  <si>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</si>
  <si>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</si>
  <si>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</si>
  <si>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</si>
  <si>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</si>
  <si>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</si>
  <si>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</si>
  <si>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</si>
  <si>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</si>
  <si>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</si>
  <si>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</si>
  <si>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</si>
  <si>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</si>
  <si>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</si>
  <si>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</si>
  <si>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</si>
  <si>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</si>
  <si>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</si>
  <si>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</si>
  <si>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</si>
  <si>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</si>
  <si>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</si>
  <si>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</si>
  <si>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</si>
  <si>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</si>
  <si>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</si>
  <si>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</si>
  <si>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</si>
  <si>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</si>
  <si>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</si>
  <si>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</si>
  <si>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</si>
  <si>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</si>
  <si>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</si>
  <si>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</si>
  <si>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</si>
  <si>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</si>
  <si>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</si>
  <si>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</si>
  <si>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</si>
  <si>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</si>
  <si>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</si>
  <si>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</si>
  <si>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</si>
  <si>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</si>
  <si>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</si>
  <si>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</si>
  <si>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</si>
  <si>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</si>
  <si>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</si>
  <si>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</si>
  <si>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</si>
  <si>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</si>
  <si>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</si>
  <si>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</si>
  <si>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</si>
  <si>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</si>
  <si>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</si>
  <si>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</si>
  <si>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</si>
  <si>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</si>
  <si>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</si>
  <si>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</si>
  <si>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</si>
  <si>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</si>
  <si>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</si>
  <si>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</si>
  <si>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</si>
  <si>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</si>
  <si>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</si>
  <si>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</si>
  <si>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</si>
  <si>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</si>
  <si>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</si>
  <si>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</si>
  <si>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</si>
  <si>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</si>
  <si>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</si>
  <si>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</si>
  <si>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</si>
  <si>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</si>
  <si>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</si>
  <si>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</si>
  <si>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</si>
  <si>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</si>
  <si>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</si>
  <si>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</si>
  <si>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</si>
  <si>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</si>
  <si>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</si>
  <si>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</si>
  <si>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</si>
  <si>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</si>
  <si>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</si>
  <si>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</si>
  <si>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</si>
  <si>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</si>
  <si>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</si>
  <si>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</si>
  <si>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</si>
  <si>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</si>
  <si>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</si>
  <si>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</si>
  <si>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</si>
  <si>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</si>
  <si>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</si>
  <si>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</si>
  <si>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</si>
  <si>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</si>
  <si>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</si>
  <si>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</si>
  <si>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</si>
  <si>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</si>
  <si>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</si>
  <si>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</si>
  <si>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</si>
  <si>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</si>
  <si>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</si>
  <si>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</si>
  <si>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</si>
  <si>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</si>
  <si>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</si>
  <si>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</si>
  <si>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</si>
  <si>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</si>
  <si>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</si>
  <si>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</si>
  <si>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</si>
  <si>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</si>
  <si>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</si>
  <si>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</si>
  <si>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</si>
  <si>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</si>
  <si>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</si>
  <si>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</si>
  <si>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</si>
  <si>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</si>
  <si>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</si>
  <si>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</si>
  <si>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</si>
  <si>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</si>
  <si>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</si>
  <si>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</si>
  <si>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</si>
  <si>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</si>
  <si>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</si>
  <si>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</si>
  <si>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</si>
  <si>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</si>
  <si>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</si>
  <si>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</si>
  <si>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</si>
  <si>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</si>
  <si>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</si>
  <si>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</si>
  <si>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</si>
  <si>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</si>
  <si>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</si>
  <si>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</si>
  <si>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</si>
  <si>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</si>
  <si>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</si>
  <si>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</si>
  <si>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</si>
  <si>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</si>
  <si>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</si>
  <si>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</si>
  <si>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</si>
  <si>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</si>
  <si>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</si>
  <si>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</si>
  <si>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</si>
  <si>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</si>
  <si>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</si>
  <si>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</si>
  <si>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</si>
  <si>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</si>
  <si>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</si>
  <si>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</si>
  <si>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</si>
  <si>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</si>
  <si>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</si>
  <si>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</si>
  <si>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</si>
  <si>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</si>
  <si>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</si>
  <si>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</si>
  <si>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</si>
  <si>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</si>
  <si>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</si>
  <si>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</si>
  <si>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</si>
  <si>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</si>
  <si>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</si>
  <si>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</si>
  <si>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</si>
  <si>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</si>
  <si>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</si>
  <si>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</si>
  <si>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</si>
  <si>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</si>
  <si>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</si>
  <si>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</si>
  <si>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</si>
  <si>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</si>
  <si>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</si>
  <si>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</si>
  <si>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</si>
  <si>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</si>
  <si>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</si>
  <si>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</si>
  <si>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</si>
  <si>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</si>
  <si>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</si>
  <si>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</si>
  <si>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</si>
  <si>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</si>
  <si>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</si>
  <si>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</si>
  <si>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</si>
  <si>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</si>
  <si>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</si>
  <si>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</si>
  <si>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</si>
  <si>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</si>
  <si>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</si>
  <si>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</si>
  <si>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</si>
  <si>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</si>
  <si>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</si>
  <si>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</si>
  <si>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</si>
  <si>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</si>
  <si>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</si>
  <si>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</si>
  <si>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</si>
  <si>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</si>
  <si>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</si>
  <si>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</si>
  <si>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</si>
  <si>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</si>
  <si>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</si>
  <si>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</si>
  <si>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</si>
  <si>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</si>
  <si>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</si>
  <si>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</si>
  <si>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</si>
  <si>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</si>
  <si>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</si>
  <si>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</si>
  <si>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</si>
  <si>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</si>
  <si>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</si>
  <si>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</si>
  <si>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</si>
  <si>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</si>
  <si>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</si>
  <si>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</si>
  <si>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</si>
  <si>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</si>
  <si>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</si>
  <si>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</si>
  <si>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</si>
  <si>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</si>
  <si>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</si>
  <si>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</si>
  <si>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</si>
  <si>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</si>
  <si>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</si>
  <si>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</si>
  <si>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</si>
  <si>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</si>
  <si>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</si>
  <si>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</si>
  <si>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</si>
  <si>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</si>
  <si>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</si>
  <si>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</si>
  <si>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</si>
  <si>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</si>
  <si>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</si>
  <si>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</si>
  <si>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</si>
  <si>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</si>
  <si>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</si>
  <si>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</si>
  <si>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</si>
  <si>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</si>
  <si>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</si>
  <si>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</si>
  <si>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</si>
  <si>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</si>
  <si>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</si>
  <si>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</si>
  <si>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</si>
  <si>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</si>
  <si>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</si>
  <si>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</si>
  <si>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</si>
  <si>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</si>
  <si>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</si>
  <si>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</si>
  <si>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</si>
  <si>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</si>
  <si>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</si>
  <si>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</si>
  <si>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</si>
  <si>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</si>
  <si>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</si>
  <si>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</si>
  <si>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</si>
  <si>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</si>
  <si>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</si>
  <si>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</si>
  <si>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</si>
  <si>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</si>
  <si>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</si>
  <si>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</si>
  <si>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</si>
  <si>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</si>
  <si>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</si>
  <si>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</si>
  <si>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</si>
  <si>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</si>
  <si>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</si>
  <si>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</si>
  <si>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</si>
  <si>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</si>
  <si>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</si>
  <si>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</si>
  <si>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</si>
  <si>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</si>
  <si>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</si>
  <si>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</si>
  <si>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</si>
  <si>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</si>
  <si>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</si>
  <si>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</si>
  <si>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</si>
  <si>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</si>
  <si>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</si>
  <si>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</si>
  <si>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</si>
  <si>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</si>
  <si>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</si>
  <si>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</si>
  <si>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</si>
  <si>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</si>
  <si>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</si>
  <si>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</si>
  <si>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</si>
  <si>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</si>
  <si>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</si>
  <si>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</si>
  <si>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</si>
  <si>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</si>
  <si>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</si>
  <si>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</si>
  <si>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</si>
  <si>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</si>
  <si>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</si>
  <si>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</si>
  <si>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</si>
  <si>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</si>
  <si>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</si>
  <si>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</si>
  <si>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</si>
  <si>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</si>
  <si>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</si>
  <si>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</si>
  <si>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</si>
  <si>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</si>
  <si>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</si>
  <si>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</si>
  <si>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</si>
  <si>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</si>
  <si>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</si>
  <si>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</si>
  <si>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</si>
  <si>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</si>
  <si>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</si>
  <si>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</si>
  <si>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</si>
  <si>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</si>
  <si>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</si>
  <si>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</si>
  <si>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</si>
  <si>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</si>
  <si>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</si>
  <si>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</si>
  <si>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</si>
  <si>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</si>
  <si>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</si>
  <si>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</si>
  <si>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</si>
  <si>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</si>
  <si>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</si>
  <si>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</si>
  <si>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</si>
  <si>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</si>
  <si>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</si>
  <si>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</si>
  <si>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</si>
  <si>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</si>
  <si>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</si>
  <si>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</si>
  <si>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</si>
  <si>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</si>
  <si>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</si>
  <si>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</si>
  <si>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</si>
  <si>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</si>
  <si>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</si>
  <si>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</si>
  <si>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</si>
  <si>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</si>
  <si>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</si>
  <si>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</si>
  <si>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</si>
  <si>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</si>
  <si>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</si>
  <si>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</si>
  <si>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</si>
  <si>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</si>
  <si>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</si>
  <si>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</si>
  <si>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</si>
  <si>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</si>
  <si>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</si>
  <si>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</si>
  <si>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</si>
  <si>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</si>
  <si>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</si>
  <si>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</si>
  <si>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</si>
  <si>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</si>
  <si>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</si>
  <si>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</si>
  <si>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</si>
  <si>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</si>
  <si>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</si>
  <si>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</si>
  <si>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</si>
  <si>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</si>
  <si>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</si>
  <si>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</si>
  <si>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</si>
  <si>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</si>
  <si>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</si>
  <si>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</si>
  <si>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</si>
  <si>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</si>
  <si>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</si>
  <si>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</si>
  <si>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</si>
  <si>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</si>
  <si>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</si>
  <si>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</si>
  <si>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</si>
  <si>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</si>
  <si>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</si>
  <si>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</si>
  <si>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</si>
  <si>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</si>
  <si>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</si>
  <si>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</si>
  <si>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</si>
  <si>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</si>
  <si>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</si>
  <si>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</si>
  <si>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</si>
  <si>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</si>
  <si>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</si>
  <si>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</si>
  <si>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</si>
  <si>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</si>
  <si>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</si>
  <si>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</si>
  <si>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</si>
  <si>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</si>
  <si>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</si>
  <si>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</si>
  <si>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</si>
  <si>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</si>
  <si>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</si>
  <si>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</si>
  <si>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</si>
  <si>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</si>
  <si>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</si>
  <si>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</si>
  <si>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</si>
  <si>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</si>
  <si>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</si>
  <si>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</si>
  <si>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</si>
  <si>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</si>
  <si>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</si>
  <si>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</si>
  <si>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</si>
  <si>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</si>
  <si>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</si>
  <si>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</si>
  <si>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</si>
  <si>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</si>
  <si>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</si>
  <si>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</si>
  <si>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</si>
  <si>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</si>
  <si>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</si>
  <si>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</si>
  <si>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</si>
  <si>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</si>
  <si>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</si>
  <si>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</si>
  <si>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</si>
  <si>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</si>
  <si>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</si>
  <si>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</si>
  <si>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</si>
  <si>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</si>
  <si>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</si>
  <si>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</si>
  <si>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</si>
  <si>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</si>
  <si>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</si>
  <si>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</si>
  <si>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</si>
  <si>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</si>
  <si>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</si>
  <si>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</si>
  <si>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</si>
  <si>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</si>
  <si>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</si>
  <si>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</si>
  <si>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</si>
  <si>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</si>
  <si>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</si>
  <si>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</si>
  <si>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</si>
  <si>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</si>
  <si>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</si>
  <si>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</si>
  <si>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</si>
  <si>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</si>
  <si>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</si>
  <si>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</si>
  <si>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</si>
  <si>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</si>
  <si>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</si>
  <si>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</si>
  <si>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</si>
  <si>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</si>
  <si>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</si>
  <si>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</si>
  <si>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</si>
  <si>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</si>
  <si>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</si>
  <si>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</si>
  <si>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</si>
  <si>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</si>
  <si>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</si>
  <si>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</si>
  <si>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</si>
  <si>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</si>
  <si>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</si>
  <si>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</si>
  <si>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</si>
  <si>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</si>
  <si>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</si>
  <si>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</si>
  <si>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</si>
  <si>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</si>
  <si>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</si>
  <si>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</si>
  <si>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</si>
  <si>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</si>
  <si>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</si>
  <si>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</si>
  <si>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</si>
  <si>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</si>
  <si>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</si>
  <si>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</si>
  <si>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</si>
  <si>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</si>
  <si>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</si>
  <si>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</si>
  <si>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</si>
  <si>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</si>
  <si>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</si>
  <si>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</si>
  <si>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</si>
  <si>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</si>
  <si>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</si>
  <si>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</si>
  <si>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</si>
  <si>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</si>
  <si>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</si>
  <si>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</si>
  <si>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</si>
  <si>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</si>
  <si>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</si>
  <si>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</si>
  <si>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</si>
  <si>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</si>
  <si>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</si>
  <si>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</si>
  <si>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</si>
  <si>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</si>
  <si>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</si>
  <si>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</si>
  <si>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</si>
  <si>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</si>
  <si>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</si>
  <si>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</si>
  <si>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</si>
  <si>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</si>
  <si>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</si>
  <si>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</si>
  <si>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</si>
  <si>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</si>
  <si>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</si>
  <si>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</si>
  <si>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</si>
  <si>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</si>
  <si>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</si>
  <si>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</si>
  <si>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</si>
  <si>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</si>
  <si>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</si>
  <si>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</si>
  <si>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</si>
  <si>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</si>
  <si>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</si>
  <si>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</si>
  <si>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</si>
  <si>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</si>
  <si>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</si>
  <si>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</si>
  <si>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</si>
  <si>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</si>
  <si>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</si>
  <si>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</si>
  <si>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</si>
  <si>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</si>
  <si>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</si>
  <si>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</si>
  <si>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</si>
  <si>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</si>
  <si>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</si>
  <si>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</si>
  <si>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</si>
  <si>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</si>
  <si>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</si>
  <si>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</si>
  <si>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</si>
  <si>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</si>
  <si>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</si>
  <si>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</si>
  <si>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</si>
  <si>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</si>
  <si>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</si>
  <si>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</si>
  <si>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</si>
  <si>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</si>
  <si>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</si>
  <si>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</si>
  <si>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</si>
  <si>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</si>
  <si>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</si>
  <si>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</si>
  <si>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</si>
  <si>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</si>
  <si>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</si>
  <si>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</si>
  <si>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</si>
  <si>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</si>
  <si>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</si>
  <si>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</si>
  <si>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</si>
  <si>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</si>
  <si>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</si>
  <si>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</si>
  <si>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</si>
  <si>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</si>
  <si>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</si>
  <si>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</si>
  <si>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</si>
  <si>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</si>
  <si>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</si>
  <si>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</si>
  <si>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</si>
  <si>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</si>
  <si>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</si>
  <si>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</si>
  <si>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</si>
  <si>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</si>
  <si>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</si>
  <si>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</si>
  <si>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</si>
  <si>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</si>
  <si>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</si>
  <si>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</si>
  <si>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</si>
  <si>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</si>
  <si>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</si>
  <si>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</si>
  <si>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</si>
  <si>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</si>
  <si>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</si>
  <si>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</si>
  <si>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</si>
  <si>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</si>
  <si>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</si>
  <si>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</si>
  <si>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</si>
  <si>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</si>
  <si>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</si>
  <si>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</si>
  <si>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</si>
  <si>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</si>
  <si>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</si>
  <si>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</si>
  <si>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</si>
  <si>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</si>
  <si>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</si>
  <si>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</si>
  <si>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</si>
  <si>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</si>
  <si>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</si>
  <si>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</si>
  <si>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</si>
  <si>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</si>
  <si>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</si>
  <si>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</si>
  <si>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</si>
  <si>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</si>
  <si>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</si>
  <si>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</si>
  <si>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</si>
  <si>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</si>
  <si>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</si>
  <si>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</si>
  <si>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</si>
  <si>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</si>
  <si>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</si>
  <si>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</si>
  <si>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</si>
  <si>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</si>
  <si>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</si>
  <si>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</si>
  <si>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</si>
  <si>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</si>
  <si>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</si>
  <si>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</si>
  <si>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</si>
  <si>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</si>
  <si>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</si>
  <si>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</si>
  <si>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</si>
  <si>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</si>
  <si>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</si>
  <si>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</si>
  <si>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</si>
  <si>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</si>
  <si>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</si>
  <si>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</si>
  <si>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</si>
  <si>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</si>
  <si>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</si>
  <si>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</si>
  <si>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</si>
  <si>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</si>
  <si>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</si>
  <si>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</si>
  <si>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</si>
  <si>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</si>
  <si>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</si>
  <si>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</si>
  <si>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</si>
  <si>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</si>
  <si>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</si>
  <si>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</si>
  <si>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</si>
  <si>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</si>
  <si>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</si>
  <si>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</si>
  <si>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</si>
  <si>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</si>
  <si>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</si>
  <si>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</si>
  <si>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</si>
  <si>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</si>
  <si>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</si>
  <si>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</si>
  <si>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</si>
  <si>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</si>
  <si>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</si>
  <si>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</si>
  <si>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</si>
  <si>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</si>
  <si>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</si>
  <si>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</si>
  <si>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</si>
  <si>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</si>
  <si>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</si>
  <si>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</si>
  <si>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</si>
  <si>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</si>
  <si>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</si>
  <si>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</si>
  <si>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</si>
  <si>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</si>
  <si>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</si>
  <si>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</si>
  <si>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</si>
  <si>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</si>
  <si>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</si>
  <si>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</si>
  <si>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</si>
  <si>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</si>
  <si>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</si>
  <si>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</si>
  <si>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</si>
  <si>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</si>
  <si>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</si>
  <si>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</si>
  <si>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</si>
  <si>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</si>
  <si>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</si>
  <si>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</si>
  <si>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</si>
  <si>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</si>
  <si>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</si>
  <si>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</si>
  <si>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</si>
  <si>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</si>
  <si>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</si>
  <si>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</si>
  <si>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</si>
  <si>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</si>
  <si>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</si>
  <si>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</si>
  <si>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</si>
  <si>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</si>
  <si>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</si>
  <si>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</si>
  <si>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</si>
  <si>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</si>
  <si>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</si>
  <si>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</si>
  <si>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</si>
  <si>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</si>
  <si>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</si>
  <si>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</si>
  <si>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</si>
  <si>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</si>
  <si>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</si>
  <si>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</si>
  <si>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</si>
  <si>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</si>
  <si>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</si>
  <si>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</si>
  <si>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</si>
  <si>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</si>
  <si>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</si>
  <si>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</si>
  <si>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</si>
  <si>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</si>
  <si>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</si>
  <si>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</si>
  <si>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</si>
  <si>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</si>
  <si>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</si>
  <si>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</si>
  <si>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</si>
  <si>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</si>
  <si>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</si>
  <si>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</si>
  <si>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</si>
  <si>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</si>
  <si>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</si>
  <si>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</si>
  <si>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</si>
  <si>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</si>
  <si>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</si>
  <si>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</si>
  <si>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</si>
  <si>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</si>
  <si>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</si>
  <si>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</si>
  <si>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</si>
  <si>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</si>
  <si>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</si>
  <si>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</si>
  <si>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</si>
  <si>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</si>
  <si>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</si>
  <si>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</si>
  <si>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</si>
  <si>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</si>
  <si>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</si>
  <si>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</si>
  <si>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</si>
  <si>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</si>
  <si>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</si>
  <si>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</si>
  <si>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</si>
  <si>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</si>
  <si>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</si>
  <si>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</si>
  <si>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</si>
  <si>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</si>
  <si>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</si>
  <si>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</si>
  <si>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</si>
  <si>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</si>
  <si>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</si>
  <si>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</si>
  <si>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</si>
  <si>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</si>
  <si>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</si>
  <si>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</si>
  <si>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</si>
  <si>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</si>
  <si>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</si>
  <si>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</si>
  <si>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</si>
  <si>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</si>
  <si>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</si>
  <si>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</si>
  <si>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</si>
  <si>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</si>
  <si>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</si>
  <si>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</si>
  <si>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</si>
  <si>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</si>
  <si>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</si>
  <si>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</si>
  <si>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</si>
  <si>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</si>
  <si>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</si>
  <si>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</si>
  <si>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</si>
  <si>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</si>
  <si>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</si>
  <si>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</si>
  <si>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</si>
  <si>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</si>
  <si>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</si>
  <si>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</si>
  <si>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</si>
  <si>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</si>
  <si>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</si>
  <si>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</si>
  <si>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</si>
  <si>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</si>
  <si>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</si>
  <si>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</si>
  <si>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</si>
  <si>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</si>
  <si>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</si>
  <si>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</si>
  <si>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</si>
  <si>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</si>
  <si>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</si>
  <si>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</si>
  <si>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</si>
  <si>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</si>
  <si>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</si>
  <si>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</si>
  <si>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</si>
  <si>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</si>
  <si>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</si>
  <si>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</si>
  <si>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</si>
  <si>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</si>
  <si>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</si>
  <si>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</si>
  <si>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</si>
  <si>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</si>
  <si>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</si>
  <si>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</si>
  <si>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</si>
  <si>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</si>
  <si>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</si>
  <si>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</si>
  <si>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</si>
  <si>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</si>
  <si>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</si>
  <si>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</si>
  <si>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</si>
  <si>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</si>
  <si>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</si>
  <si>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</si>
  <si>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</si>
  <si>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</si>
  <si>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</si>
  <si>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</si>
  <si>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</si>
  <si>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</si>
  <si>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</si>
  <si>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</si>
  <si>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</si>
  <si>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</si>
  <si>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</si>
  <si>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</si>
  <si>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</si>
  <si>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</si>
  <si>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</si>
  <si>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</si>
  <si>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</si>
  <si>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</si>
  <si>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</si>
  <si>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</si>
  <si>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</si>
  <si>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</si>
  <si>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</si>
  <si>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</si>
  <si>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</si>
  <si>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</si>
  <si>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</si>
  <si>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</si>
  <si>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</si>
  <si>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</si>
  <si>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</si>
  <si>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</si>
  <si>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</si>
  <si>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</si>
  <si>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</si>
  <si>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</si>
  <si>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</si>
  <si>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</si>
  <si>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</si>
  <si>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</si>
  <si>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</si>
  <si>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</si>
  <si>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</si>
  <si>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</si>
  <si>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</si>
  <si>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</si>
  <si>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</si>
  <si>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</si>
  <si>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</si>
  <si>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</si>
  <si>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</si>
  <si>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</si>
  <si>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</si>
  <si>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</si>
  <si>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</si>
  <si>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</si>
  <si>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</si>
  <si>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</si>
  <si>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</si>
  <si>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</si>
  <si>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</si>
  <si>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</si>
  <si>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</si>
  <si>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</si>
  <si>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</si>
  <si>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</si>
  <si>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</si>
  <si>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</si>
  <si>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</si>
  <si>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</si>
  <si>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</si>
  <si>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</si>
  <si>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</si>
  <si>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</si>
  <si>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</si>
  <si>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</si>
  <si>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</si>
  <si>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</si>
  <si>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</si>
  <si>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</si>
  <si>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</si>
  <si>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</si>
  <si>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</si>
  <si>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</si>
  <si>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</si>
  <si>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</si>
  <si>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</si>
  <si>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</si>
  <si>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</si>
  <si>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</si>
  <si>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</si>
  <si>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</si>
  <si>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</si>
  <si>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</si>
  <si>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</si>
  <si>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</si>
  <si>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</si>
  <si>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</si>
  <si>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</si>
  <si>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</si>
  <si>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</si>
  <si>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</si>
  <si>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</si>
  <si>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</si>
  <si>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</si>
  <si>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</si>
  <si>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</si>
  <si>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</si>
  <si>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</si>
  <si>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</si>
  <si>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</si>
  <si>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</si>
  <si>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</si>
  <si>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</si>
  <si>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</si>
  <si>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</si>
  <si>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</si>
  <si>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</si>
  <si>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</si>
  <si>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</si>
  <si>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</si>
  <si>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</si>
  <si>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</si>
  <si>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</si>
  <si>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</si>
  <si>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</si>
  <si>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</si>
  <si>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</si>
  <si>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</si>
  <si>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</si>
  <si>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</si>
  <si>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</si>
  <si>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</si>
  <si>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</si>
  <si>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</si>
  <si>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</si>
  <si>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</si>
  <si>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</si>
  <si>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</si>
  <si>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</si>
  <si>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</si>
  <si>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</si>
  <si>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</si>
  <si>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</si>
  <si>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</si>
  <si>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</si>
  <si>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</si>
  <si>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</si>
  <si>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</si>
  <si>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</si>
  <si>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</si>
  <si>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</si>
  <si>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</si>
  <si>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</si>
  <si>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</si>
  <si>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</si>
  <si>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</si>
  <si>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</si>
  <si>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</si>
  <si>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</si>
  <si>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</si>
  <si>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</si>
  <si>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</si>
  <si>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</si>
  <si>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</si>
  <si>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</si>
  <si>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</si>
  <si>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</si>
  <si>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</si>
  <si>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</si>
  <si>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</si>
  <si>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</si>
  <si>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</si>
  <si>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</si>
  <si>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</si>
  <si>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</si>
  <si>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</si>
  <si>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</si>
  <si>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</si>
  <si>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</si>
  <si>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</si>
  <si>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</si>
  <si>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</si>
  <si>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</si>
  <si>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</si>
  <si>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</si>
  <si>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</si>
  <si>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</si>
  <si>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</si>
  <si>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</si>
  <si>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</si>
  <si>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</si>
  <si>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</si>
  <si>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</si>
  <si>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</si>
  <si>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</si>
  <si>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</si>
  <si>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</si>
  <si>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</si>
  <si>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</si>
  <si>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</si>
  <si>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</si>
  <si>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</si>
  <si>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</si>
  <si>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</si>
  <si>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</si>
  <si>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</si>
  <si>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</si>
  <si>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</si>
  <si>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</si>
  <si>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</si>
  <si>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</si>
  <si>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</si>
  <si>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</si>
  <si>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</si>
  <si>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</si>
  <si>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</si>
  <si>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</si>
  <si>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</si>
  <si>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</si>
  <si>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</si>
  <si>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</si>
  <si>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</si>
  <si>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</si>
  <si>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</si>
  <si>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</si>
  <si>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</si>
  <si>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</si>
  <si>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</si>
  <si>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</si>
  <si>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</si>
  <si>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</si>
  <si>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</si>
  <si>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</si>
  <si>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</si>
  <si>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</si>
  <si>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</si>
  <si>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</si>
  <si>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</si>
  <si>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</si>
  <si>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</si>
  <si>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</si>
  <si>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</si>
  <si>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</si>
  <si>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</si>
  <si>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</si>
  <si>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</si>
  <si>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</si>
  <si>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</si>
  <si>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</si>
  <si>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</si>
  <si>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</si>
  <si>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</si>
  <si>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</si>
  <si>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</si>
  <si>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</si>
  <si>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</si>
  <si>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</si>
  <si>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</si>
  <si>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</si>
  <si>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</si>
  <si>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</si>
  <si>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</si>
  <si>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</si>
  <si>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</si>
  <si>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</si>
  <si>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</si>
  <si>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</si>
  <si>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</si>
  <si>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</si>
  <si>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</si>
  <si>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</si>
  <si>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</si>
  <si>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</si>
  <si>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</si>
  <si>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</si>
  <si>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</si>
  <si>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</si>
  <si>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</si>
  <si>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</si>
  <si>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</si>
  <si>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</si>
  <si>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</si>
  <si>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</si>
  <si>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</si>
  <si>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</si>
  <si>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</si>
  <si>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</si>
  <si>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</si>
  <si>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</si>
  <si>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</si>
  <si>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</si>
  <si>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</si>
  <si>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</si>
  <si>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</si>
  <si>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</si>
  <si>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</si>
  <si>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</si>
  <si>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</si>
  <si>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</si>
  <si>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</si>
  <si>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</si>
  <si>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</si>
  <si>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</si>
  <si>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</si>
  <si>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</si>
  <si>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</si>
  <si>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</si>
  <si>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</si>
  <si>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</si>
  <si>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</si>
  <si>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</si>
  <si>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</si>
  <si>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</si>
  <si>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</si>
  <si>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</si>
  <si>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</si>
  <si>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</si>
  <si>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</si>
  <si>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</si>
  <si>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</si>
  <si>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</si>
  <si>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</si>
  <si>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</si>
  <si>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</si>
  <si>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</si>
  <si>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</si>
  <si>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</si>
  <si>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</si>
  <si>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</si>
  <si>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</si>
  <si>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</si>
  <si>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</si>
  <si>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</si>
  <si>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</si>
  <si>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</si>
  <si>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</si>
  <si>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</si>
  <si>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</si>
  <si>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</si>
  <si>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</si>
  <si>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</si>
  <si>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</si>
  <si>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</si>
  <si>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</si>
  <si>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</si>
  <si>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</si>
  <si>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</si>
  <si>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</si>
  <si>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</si>
  <si>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</si>
  <si>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</si>
  <si>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</si>
  <si>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</si>
  <si>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</si>
  <si>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</si>
  <si>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</si>
  <si>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</si>
  <si>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</si>
  <si>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</si>
  <si>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</si>
  <si>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</si>
  <si>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</si>
  <si>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</si>
  <si>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</si>
  <si>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</si>
  <si>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</si>
  <si>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</si>
  <si>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</si>
  <si>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</si>
  <si>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</si>
  <si>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</si>
  <si>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</si>
  <si>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</si>
  <si>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</si>
  <si>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</si>
  <si>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</si>
  <si>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</si>
  <si>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</si>
  <si>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</si>
  <si>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</si>
  <si>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</si>
  <si>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</si>
  <si>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</si>
  <si>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</si>
  <si>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</si>
  <si>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</si>
  <si>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</si>
  <si>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</si>
  <si>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</si>
  <si>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</si>
  <si>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</si>
  <si>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</si>
  <si>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</si>
  <si>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</si>
  <si>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</si>
  <si>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</si>
  <si>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</si>
  <si>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</si>
  <si>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</si>
  <si>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</si>
  <si>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</si>
  <si>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</si>
  <si>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</si>
  <si>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</si>
  <si>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</si>
  <si>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</si>
  <si>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</si>
  <si>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</si>
  <si>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</si>
  <si>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</si>
  <si>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</si>
  <si>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</si>
  <si>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</si>
  <si>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</si>
  <si>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</si>
  <si>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</si>
  <si>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</si>
  <si>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</si>
  <si>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</si>
  <si>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</si>
  <si>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</si>
  <si>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</si>
  <si>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</si>
  <si>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</si>
  <si>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</si>
  <si>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</si>
  <si>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</si>
  <si>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</si>
  <si>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</si>
  <si>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</si>
  <si>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</si>
  <si>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</si>
  <si>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</si>
  <si>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</si>
  <si>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</si>
  <si>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</si>
  <si>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</si>
  <si>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</si>
  <si>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</si>
  <si>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</si>
  <si>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</si>
  <si>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</si>
  <si>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</si>
  <si>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</si>
  <si>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</si>
  <si>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</si>
  <si>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</si>
  <si>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</si>
  <si>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</si>
  <si>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</si>
  <si>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</si>
  <si>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</si>
  <si>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</si>
  <si>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</si>
  <si>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</si>
  <si>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</si>
  <si>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</si>
  <si>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</si>
  <si>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</si>
  <si>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</si>
  <si>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</si>
  <si>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</si>
  <si>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</si>
  <si>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</si>
  <si>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</si>
  <si>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</si>
  <si>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</si>
  <si>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</si>
  <si>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</si>
  <si>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</si>
  <si>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</si>
  <si>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</si>
  <si>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</si>
  <si>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</si>
  <si>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</si>
  <si>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</si>
  <si>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</si>
  <si>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</si>
  <si>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</si>
  <si>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</si>
  <si>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</si>
  <si>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</si>
  <si>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</si>
  <si>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</si>
  <si>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</si>
  <si>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</si>
  <si>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</si>
  <si>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</si>
  <si>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</si>
  <si>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</si>
  <si>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</si>
  <si>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</si>
  <si>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</si>
  <si>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</si>
  <si>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</si>
  <si>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</si>
  <si>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</si>
  <si>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</si>
  <si>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</si>
  <si>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</si>
  <si>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</si>
  <si>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</si>
  <si>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</si>
  <si>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</si>
  <si>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</si>
  <si>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</si>
  <si>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</si>
  <si>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</si>
  <si>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</si>
  <si>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</si>
  <si>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</si>
  <si>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</si>
  <si>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</si>
  <si>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</si>
  <si>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</si>
  <si>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</si>
  <si>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</si>
  <si>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</si>
  <si>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</si>
  <si>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</si>
  <si>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</si>
  <si>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</si>
  <si>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</si>
  <si>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</si>
  <si>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</si>
  <si>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</si>
  <si>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</si>
  <si>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</si>
  <si>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</si>
  <si>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</si>
  <si>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</si>
  <si>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</si>
  <si>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</si>
  <si>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</si>
  <si>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</si>
  <si>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</si>
  <si>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</si>
  <si>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</si>
  <si>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</si>
  <si>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</si>
  <si>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</si>
  <si>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</si>
  <si>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</si>
  <si>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</si>
  <si>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</si>
  <si>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</si>
  <si>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</si>
  <si>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</si>
  <si>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</si>
  <si>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</si>
  <si>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</si>
  <si>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</si>
  <si>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</si>
  <si>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</si>
  <si>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</si>
  <si>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</si>
  <si>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</si>
  <si>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</si>
  <si>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</si>
  <si>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</si>
  <si>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</si>
  <si>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</si>
  <si>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</si>
  <si>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</si>
  <si>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</si>
  <si>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</si>
  <si>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</si>
  <si>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</si>
  <si>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</si>
  <si>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</si>
  <si>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</si>
  <si>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</si>
  <si>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</si>
  <si>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</si>
  <si>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</si>
  <si>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</si>
  <si>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</si>
  <si>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</si>
  <si>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</si>
  <si>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</si>
  <si>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</si>
  <si>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</si>
  <si>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</si>
  <si>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</si>
  <si>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</si>
  <si>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</si>
  <si>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</si>
  <si>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</si>
  <si>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</si>
  <si>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</si>
  <si>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</si>
  <si>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</si>
  <si>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</si>
  <si>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</si>
  <si>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</si>
  <si>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</si>
  <si>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</si>
  <si>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</si>
  <si>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</si>
  <si>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</si>
  <si>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</si>
  <si>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</si>
  <si>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</si>
  <si>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</si>
  <si>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</si>
  <si>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</si>
  <si>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</si>
  <si>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</si>
  <si>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</si>
  <si>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</si>
  <si>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</si>
  <si>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</si>
  <si>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</si>
  <si>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</si>
  <si>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</si>
  <si>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</si>
  <si>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</si>
  <si>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</si>
  <si>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</si>
  <si>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</si>
  <si>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</si>
  <si>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</si>
  <si>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</si>
  <si>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</si>
  <si>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</si>
  <si>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</si>
  <si>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</si>
  <si>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</si>
  <si>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</si>
  <si>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</si>
  <si>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</si>
  <si>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</si>
  <si>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</si>
  <si>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</si>
  <si>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</si>
  <si>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</si>
  <si>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</si>
  <si>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</si>
  <si>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</si>
  <si>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</si>
  <si>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</si>
  <si>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</si>
  <si>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</si>
  <si>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</si>
  <si>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</si>
  <si>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</si>
  <si>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</si>
  <si>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</si>
  <si>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</si>
  <si>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</si>
  <si>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</si>
  <si>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</si>
  <si>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</si>
  <si>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</si>
  <si>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</si>
  <si>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</si>
  <si>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</si>
  <si>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</si>
  <si>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</si>
  <si>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</si>
  <si>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</si>
  <si>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</si>
  <si>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</si>
  <si>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</si>
  <si>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</si>
  <si>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</si>
  <si>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</si>
  <si>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</si>
  <si>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</si>
  <si>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</si>
  <si>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</si>
  <si>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</si>
  <si>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</si>
  <si>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</si>
  <si>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</si>
  <si>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</si>
  <si>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</si>
  <si>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</si>
  <si>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</si>
  <si>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</si>
  <si>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</si>
  <si>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</si>
  <si>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</si>
  <si>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</si>
  <si>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</si>
  <si>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</si>
  <si>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</si>
  <si>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</si>
  <si>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</si>
  <si>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</si>
  <si>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</si>
  <si>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</si>
  <si>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</si>
  <si>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</si>
  <si>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</si>
  <si>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</si>
  <si>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</si>
  <si>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</si>
  <si>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</si>
  <si>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</si>
  <si>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</si>
  <si>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</si>
  <si>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</si>
  <si>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</si>
  <si>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</si>
  <si>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</si>
  <si>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</si>
  <si>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</si>
  <si>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</si>
  <si>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</si>
  <si>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</si>
  <si>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</si>
  <si>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</si>
  <si>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</si>
  <si>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</si>
  <si>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</si>
  <si>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</si>
  <si>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</si>
  <si>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</si>
  <si>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</si>
  <si>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</si>
  <si>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</si>
  <si>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</si>
  <si>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</si>
  <si>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</si>
  <si>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</si>
  <si>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</si>
  <si>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</si>
  <si>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</si>
  <si>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</si>
  <si>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</si>
  <si>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</si>
  <si>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</si>
  <si>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</si>
  <si>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</si>
  <si>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</si>
  <si>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</si>
  <si>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</si>
  <si>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</si>
  <si>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</si>
  <si>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</si>
  <si>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</si>
  <si>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</si>
  <si>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</si>
  <si>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</si>
  <si>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</si>
  <si>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</si>
  <si>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</si>
  <si>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</si>
  <si>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</si>
  <si>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</si>
  <si>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</si>
  <si>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</si>
  <si>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</si>
  <si>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</si>
  <si>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</si>
  <si>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</si>
  <si>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</si>
  <si>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</si>
  <si>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</si>
  <si>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</si>
  <si>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</si>
  <si>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</si>
  <si>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</si>
  <si>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</si>
  <si>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</si>
  <si>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</si>
  <si>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</si>
  <si>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</si>
  <si>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</si>
  <si>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</si>
  <si>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</si>
  <si>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</si>
  <si>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</si>
  <si>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</si>
  <si>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</si>
  <si>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</si>
  <si>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</si>
  <si>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</si>
  <si>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</si>
  <si>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</si>
  <si>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</si>
  <si>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</si>
  <si>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</si>
  <si>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</si>
  <si>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</si>
  <si>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</si>
  <si>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</si>
  <si>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</si>
  <si>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</si>
  <si>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</si>
  <si>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</si>
  <si>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</si>
  <si>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</si>
  <si>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</si>
  <si>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</si>
  <si>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</si>
  <si>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</si>
  <si>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</si>
  <si>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</si>
  <si>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</si>
  <si>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</si>
  <si>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</si>
  <si>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</si>
  <si>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</si>
  <si>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</si>
  <si>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</si>
  <si>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</si>
  <si>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</si>
  <si>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</si>
  <si>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</si>
  <si>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</si>
  <si>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</si>
  <si>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</si>
  <si>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</si>
  <si>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</si>
  <si>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</si>
  <si>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</si>
  <si>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</si>
  <si>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</si>
  <si>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</si>
  <si>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</si>
  <si>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</si>
  <si>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</si>
  <si>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</si>
  <si>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</si>
  <si>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</si>
  <si>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</si>
  <si>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</si>
  <si>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</si>
  <si>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</si>
  <si>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</si>
  <si>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</si>
  <si>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</si>
  <si>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</si>
  <si>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</si>
  <si>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</si>
  <si>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</si>
  <si>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</si>
  <si>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</si>
  <si>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</si>
  <si>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</si>
  <si>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</si>
  <si>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</si>
  <si>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</si>
  <si>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</si>
  <si>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</si>
  <si>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</si>
  <si>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</si>
  <si>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</si>
  <si>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</si>
  <si>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</si>
  <si>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</si>
  <si>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</si>
  <si>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</si>
  <si>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</si>
  <si>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</si>
  <si>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</si>
  <si>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</si>
  <si>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</si>
  <si>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</si>
  <si>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</si>
  <si>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</si>
  <si>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</si>
  <si>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</si>
  <si>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</si>
  <si>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</si>
  <si>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</si>
  <si>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</si>
  <si>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</si>
  <si>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</si>
  <si>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</si>
  <si>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</si>
  <si>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</si>
  <si>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</si>
  <si>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</si>
  <si>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</si>
  <si>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</si>
  <si>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</si>
  <si>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</si>
  <si>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</si>
  <si>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</si>
  <si>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</si>
  <si>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</si>
  <si>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</si>
  <si>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</si>
  <si>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</si>
  <si>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</si>
  <si>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</si>
  <si>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</si>
  <si>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</si>
  <si>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</si>
  <si>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</si>
  <si>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</si>
  <si>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</si>
  <si>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</si>
  <si>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</si>
  <si>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</si>
  <si>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</si>
  <si>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</si>
  <si>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</si>
  <si>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</si>
  <si>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</si>
  <si>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</si>
  <si>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</si>
  <si>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</si>
  <si>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</si>
  <si>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</si>
  <si>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</si>
  <si>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</si>
  <si>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</si>
  <si>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</si>
  <si>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</si>
  <si>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</si>
  <si>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</si>
  <si>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</si>
  <si>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</si>
  <si>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</si>
  <si>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</si>
  <si>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</si>
  <si>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</si>
  <si>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</si>
  <si>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</si>
  <si>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</si>
  <si>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</si>
  <si>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</si>
  <si>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</si>
  <si>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</si>
  <si>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</si>
  <si>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</si>
  <si>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</si>
  <si>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</si>
  <si>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</si>
  <si>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</si>
  <si>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</si>
  <si>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</si>
  <si>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</si>
  <si>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</si>
  <si>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</si>
  <si>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</si>
  <si>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</si>
  <si>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</si>
  <si>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</si>
  <si>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</si>
  <si>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</si>
  <si>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</si>
  <si>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</si>
  <si>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</si>
  <si>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</si>
  <si>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</si>
  <si>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</si>
  <si>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</si>
  <si>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</si>
  <si>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</si>
  <si>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</si>
  <si>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</si>
  <si>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</si>
  <si>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</si>
  <si>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</si>
  <si>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</si>
  <si>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</si>
  <si>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</si>
  <si>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</si>
  <si>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</si>
  <si>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</si>
  <si>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</si>
  <si>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</si>
  <si>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</si>
  <si>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</si>
  <si>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</si>
  <si>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</si>
  <si>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</si>
  <si>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</si>
  <si>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</si>
  <si>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</si>
  <si>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</si>
  <si>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</si>
  <si>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</si>
  <si>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</si>
  <si>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</si>
  <si>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</si>
  <si>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</si>
  <si>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</si>
  <si>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</si>
  <si>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</si>
  <si>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</si>
  <si>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</si>
  <si>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</si>
  <si>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</si>
  <si>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</si>
  <si>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</si>
  <si>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</si>
  <si>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</si>
  <si>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</si>
  <si>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</si>
  <si>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</si>
  <si>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</si>
  <si>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</si>
  <si>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</si>
  <si>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</si>
  <si>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</si>
  <si>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</si>
  <si>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</si>
  <si>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</si>
  <si>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</si>
  <si>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</si>
  <si>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</si>
  <si>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</si>
  <si>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</si>
  <si>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</si>
  <si>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</si>
  <si>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</si>
  <si>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</si>
  <si>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</si>
  <si>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</si>
  <si>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</si>
  <si>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</si>
  <si>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</si>
  <si>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</si>
  <si>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</si>
  <si>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</si>
  <si>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</si>
  <si>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</si>
  <si>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</si>
  <si>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</si>
  <si>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</si>
  <si>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</si>
  <si>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</si>
  <si>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</si>
  <si>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</si>
  <si>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</si>
  <si>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</si>
  <si>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</si>
  <si>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</si>
  <si>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</si>
  <si>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</si>
  <si>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</si>
  <si>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</si>
  <si>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</si>
  <si>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</si>
  <si>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</si>
  <si>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</si>
  <si>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</si>
  <si>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</si>
  <si>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</si>
  <si>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</si>
  <si>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</si>
  <si>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</si>
  <si>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</si>
  <si>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</si>
  <si>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</si>
  <si>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</si>
  <si>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</si>
  <si>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</si>
  <si>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</si>
  <si>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</si>
  <si>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</si>
  <si>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</si>
  <si>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</si>
  <si>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</si>
  <si>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</si>
  <si>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</si>
  <si>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</si>
  <si>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</si>
  <si>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</si>
  <si>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</si>
  <si>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</si>
  <si>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</si>
  <si>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</si>
  <si>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</si>
  <si>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</si>
  <si>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</si>
  <si>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</si>
  <si>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</si>
  <si>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</si>
  <si>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</si>
  <si>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</si>
  <si>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</si>
  <si>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</si>
  <si>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</si>
  <si>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</si>
  <si>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</si>
  <si>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</si>
  <si>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</si>
  <si>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</si>
  <si>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</si>
  <si>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</si>
  <si>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</si>
  <si>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</si>
  <si>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</si>
  <si>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</si>
  <si>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</si>
  <si>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</si>
  <si>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</si>
  <si>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</si>
  <si>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</si>
  <si>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</si>
  <si>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</si>
  <si>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</si>
  <si>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</si>
  <si>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</si>
  <si>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</si>
  <si>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</si>
  <si>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</si>
  <si>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</si>
  <si>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</si>
  <si>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</si>
  <si>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</si>
  <si>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</si>
  <si>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</si>
  <si>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</si>
  <si>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</si>
  <si>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</si>
  <si>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</si>
  <si>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</si>
  <si>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</si>
  <si>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</si>
  <si>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</si>
  <si>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</si>
  <si>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</si>
  <si>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</si>
  <si>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</si>
  <si>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</si>
  <si>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</si>
  <si>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</si>
  <si>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</si>
  <si>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</si>
  <si>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</si>
  <si>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</si>
  <si>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</si>
  <si>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</si>
  <si>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</si>
  <si>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</si>
  <si>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</si>
  <si>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</si>
  <si>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</si>
  <si>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</si>
  <si>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</si>
  <si>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</si>
  <si>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</si>
  <si>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</si>
  <si>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</si>
  <si>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</si>
  <si>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</si>
  <si>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</si>
  <si>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</si>
  <si>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</si>
  <si>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</si>
  <si>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</si>
  <si>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</si>
  <si>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</si>
  <si>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</si>
  <si>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</si>
  <si>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</si>
  <si>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</si>
  <si>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</si>
  <si>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</si>
  <si>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</si>
  <si>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</si>
  <si>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</si>
  <si>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</si>
  <si>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</si>
  <si>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</si>
  <si>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</si>
  <si>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</si>
  <si>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</si>
  <si>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</si>
  <si>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</si>
  <si>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</si>
  <si>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</si>
  <si>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</si>
  <si>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</si>
  <si>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</si>
  <si>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</si>
  <si>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</si>
  <si>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</si>
  <si>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</si>
  <si>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</si>
  <si>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</si>
  <si>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</si>
  <si>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</si>
  <si>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</si>
  <si>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</si>
  <si>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</si>
  <si>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</si>
  <si>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</si>
  <si>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</si>
  <si>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</si>
  <si>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</si>
  <si>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</si>
  <si>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</si>
  <si>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</si>
  <si>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</si>
  <si>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</si>
  <si>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</si>
  <si>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</si>
  <si>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</si>
  <si>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</si>
  <si>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</si>
  <si>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</si>
  <si>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</si>
  <si>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</si>
  <si>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</si>
  <si>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</si>
  <si>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</si>
  <si>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</si>
  <si>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</si>
  <si>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</si>
  <si>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</si>
  <si>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</si>
  <si>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</si>
  <si>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</si>
  <si>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</si>
  <si>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</si>
  <si>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</si>
  <si>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</si>
  <si>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</si>
  <si>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</si>
  <si>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</si>
  <si>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</si>
  <si>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</si>
  <si>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</si>
  <si>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</si>
  <si>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</si>
  <si>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</si>
  <si>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</si>
  <si>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</si>
  <si>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</si>
  <si>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</si>
  <si>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</si>
  <si>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</si>
  <si>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</si>
  <si>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</si>
  <si>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</si>
  <si>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</si>
  <si>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</si>
  <si>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</si>
  <si>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</si>
  <si>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</si>
  <si>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</si>
  <si>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</si>
  <si>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</si>
  <si>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</si>
  <si>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</si>
  <si>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</si>
  <si>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</si>
  <si>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</si>
  <si>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</si>
  <si>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</si>
  <si>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</si>
  <si>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</si>
  <si>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</si>
  <si>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</si>
  <si>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</si>
  <si>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</si>
  <si>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</si>
  <si>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</si>
  <si>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</si>
  <si>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</si>
  <si>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</si>
  <si>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</si>
  <si>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</si>
  <si>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</si>
  <si>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</si>
  <si>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</si>
  <si>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</si>
  <si>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</si>
  <si>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</si>
  <si>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</si>
  <si>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</si>
  <si>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</si>
  <si>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</si>
  <si>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</si>
  <si>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</si>
  <si>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</si>
  <si>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</si>
  <si>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</si>
  <si>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</si>
  <si>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</si>
  <si>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</si>
  <si>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</si>
  <si>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</si>
  <si>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</si>
  <si>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</si>
  <si>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</si>
  <si>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</si>
  <si>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</si>
  <si>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</si>
  <si>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</si>
  <si>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</si>
  <si>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</si>
  <si>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</si>
  <si>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</si>
  <si>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</si>
  <si>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</si>
  <si>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</si>
  <si>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</si>
  <si>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</si>
  <si>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</si>
  <si>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</si>
  <si>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</si>
  <si>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</si>
  <si>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</si>
  <si>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</si>
  <si>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</si>
  <si>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</si>
  <si>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</si>
  <si>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</si>
  <si>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</si>
  <si>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</si>
  <si>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</si>
  <si>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</si>
  <si>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</si>
  <si>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</si>
  <si>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</si>
  <si>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</si>
  <si>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</si>
  <si>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</si>
  <si>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</si>
  <si>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</si>
  <si>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</si>
  <si>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</si>
  <si>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</si>
  <si>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</si>
  <si>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</si>
  <si>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</si>
  <si>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</si>
  <si>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</si>
  <si>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</si>
  <si>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</si>
  <si>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</si>
  <si>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</si>
  <si>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</si>
  <si>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</si>
  <si>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</si>
  <si>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</si>
  <si>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</si>
  <si>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</si>
  <si>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</si>
  <si>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</si>
  <si>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</si>
  <si>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</si>
  <si>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</si>
  <si>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</si>
  <si>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</si>
  <si>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</si>
  <si>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</si>
  <si>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</si>
  <si>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</si>
  <si>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</si>
  <si>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</si>
  <si>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</si>
  <si>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</si>
  <si>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</si>
  <si>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</si>
  <si>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</si>
  <si>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</si>
  <si>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</si>
  <si>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</si>
  <si>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</si>
  <si>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</si>
  <si>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</si>
  <si>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</si>
  <si>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</si>
  <si>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</si>
  <si>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</si>
  <si>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</si>
  <si>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</si>
  <si>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</si>
  <si>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</si>
  <si>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</si>
  <si>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</si>
  <si>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</si>
  <si>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</si>
  <si>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</si>
  <si>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</si>
  <si>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</si>
  <si>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</si>
  <si>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</si>
  <si>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</si>
  <si>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</si>
  <si>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</si>
  <si>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</si>
  <si>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</si>
  <si>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</si>
  <si>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</si>
  <si>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</si>
  <si>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</si>
  <si>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</si>
  <si>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</si>
  <si>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</si>
  <si>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</si>
  <si>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</si>
  <si>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</si>
  <si>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</si>
  <si>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</si>
  <si>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</si>
  <si>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</si>
  <si>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</si>
  <si>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</si>
  <si>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</si>
  <si>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</si>
  <si>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</si>
  <si>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</si>
  <si>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</si>
  <si>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</si>
  <si>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</si>
  <si>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</si>
  <si>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</si>
  <si>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</si>
  <si>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</si>
  <si>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</si>
  <si>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</si>
  <si>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</si>
  <si>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</si>
  <si>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</si>
  <si>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</si>
  <si>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</si>
  <si>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</si>
  <si>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</si>
  <si>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</si>
  <si>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</si>
  <si>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</si>
  <si>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</si>
  <si>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</si>
  <si>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</si>
  <si>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</si>
  <si>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</si>
  <si>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</si>
  <si>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</si>
  <si>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</si>
  <si>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</si>
  <si>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</si>
  <si>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</si>
  <si>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</si>
  <si>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</si>
  <si>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</si>
  <si>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</si>
  <si>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</si>
  <si>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</si>
  <si>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</si>
  <si>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</si>
  <si>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</si>
  <si>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</si>
  <si>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</si>
  <si>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</si>
  <si>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</si>
  <si>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</si>
  <si>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</si>
  <si>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</si>
  <si>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</si>
  <si>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</si>
  <si>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</si>
  <si>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</si>
  <si>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</si>
  <si>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</si>
  <si>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</si>
  <si>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</si>
  <si>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</si>
  <si>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</si>
  <si>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</si>
  <si>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</si>
  <si>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</si>
  <si>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</si>
  <si>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</si>
  <si>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</si>
  <si>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</si>
  <si>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</si>
  <si>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</si>
  <si>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</si>
  <si>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</si>
  <si>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</si>
  <si>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</si>
  <si>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</si>
  <si>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</si>
  <si>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</si>
  <si>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</si>
  <si>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</si>
  <si>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</si>
  <si>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</si>
  <si>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</si>
  <si>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</si>
  <si>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</si>
  <si>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</si>
  <si>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</si>
  <si>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</si>
  <si>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</si>
  <si>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</si>
  <si>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</si>
  <si>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</si>
  <si>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</si>
  <si>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</si>
  <si>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</si>
  <si>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</si>
  <si>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</si>
  <si>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</si>
  <si>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</si>
  <si>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</si>
  <si>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</si>
  <si>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</si>
  <si>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</si>
  <si>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</si>
  <si>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</si>
  <si>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</si>
  <si>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</si>
  <si>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</si>
  <si>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</si>
  <si>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</si>
  <si>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</si>
  <si>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</si>
  <si>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</si>
  <si>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</si>
  <si>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</si>
  <si>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</si>
  <si>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</si>
  <si>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</si>
  <si>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</si>
  <si>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</si>
  <si>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</si>
  <si>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</si>
  <si>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</si>
  <si>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</si>
  <si>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</si>
  <si>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</si>
  <si>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</si>
  <si>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</si>
  <si>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</si>
  <si>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</si>
  <si>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</si>
  <si>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</si>
  <si>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</si>
  <si>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</si>
  <si>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</si>
  <si>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</si>
  <si>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</si>
  <si>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</si>
  <si>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</si>
  <si>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</si>
  <si>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</si>
  <si>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</si>
  <si>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</si>
  <si>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</si>
  <si>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</si>
  <si>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</si>
  <si>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</si>
  <si>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</si>
  <si>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</si>
  <si>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</si>
  <si>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</si>
  <si>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</si>
  <si>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</si>
  <si>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</si>
  <si>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</si>
  <si>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</si>
  <si>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</si>
  <si>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</si>
  <si>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</si>
  <si>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</si>
  <si>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</si>
  <si>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</si>
  <si>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</si>
  <si>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</si>
  <si>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</si>
  <si>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</si>
  <si>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</si>
  <si>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</si>
  <si>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</si>
  <si>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</si>
  <si>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</si>
  <si>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</si>
  <si>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</si>
  <si>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</si>
  <si>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</si>
  <si>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</si>
  <si>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</si>
  <si>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</si>
  <si>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</si>
  <si>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</si>
  <si>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</si>
  <si>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</si>
  <si>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</si>
  <si>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</si>
  <si>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</si>
  <si>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</si>
  <si>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</si>
  <si>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</si>
  <si>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</si>
  <si>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</si>
  <si>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</si>
  <si>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</si>
  <si>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</si>
  <si>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</si>
  <si>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</si>
  <si>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</si>
  <si>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</si>
  <si>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</si>
  <si>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</si>
  <si>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</si>
  <si>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</si>
  <si>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</si>
  <si>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</si>
  <si>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</si>
  <si>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</si>
  <si>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</si>
  <si>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</si>
  <si>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</si>
  <si>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</si>
  <si>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</si>
  <si>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</si>
  <si>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</si>
  <si>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</si>
  <si>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</si>
  <si>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</si>
  <si>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</si>
  <si>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</si>
  <si>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</si>
  <si>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</si>
  <si>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</si>
  <si>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</si>
  <si>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</si>
  <si>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</si>
  <si>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</si>
  <si>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</si>
  <si>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</si>
  <si>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</si>
  <si>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</si>
  <si>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</si>
  <si>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</si>
  <si>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</si>
  <si>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</si>
  <si>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</si>
  <si>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</si>
  <si>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</si>
  <si>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</si>
  <si>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</si>
  <si>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</si>
  <si>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</si>
  <si>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</si>
  <si>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</si>
  <si>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</si>
  <si>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</si>
  <si>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</si>
  <si>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</si>
  <si>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</si>
  <si>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</si>
  <si>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</si>
  <si>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</si>
  <si>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</si>
  <si>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</si>
  <si>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</si>
  <si>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</si>
  <si>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</si>
  <si>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</si>
  <si>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</si>
  <si>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</si>
  <si>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</si>
  <si>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</si>
  <si>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</si>
  <si>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</si>
  <si>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</si>
  <si>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</si>
  <si>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</si>
  <si>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</si>
  <si>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</si>
  <si>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</si>
  <si>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</si>
  <si>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</si>
  <si>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</si>
  <si>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</si>
  <si>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</si>
  <si>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</si>
  <si>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</si>
  <si>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</si>
  <si>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</si>
  <si>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</si>
  <si>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</si>
  <si>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</si>
  <si>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</si>
  <si>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</si>
  <si>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</si>
  <si>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</si>
  <si>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</si>
  <si>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</si>
  <si>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</si>
  <si>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</si>
  <si>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</si>
  <si>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</si>
  <si>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</si>
  <si>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</si>
  <si>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</si>
  <si>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</si>
  <si>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</si>
  <si>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</si>
  <si>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</si>
  <si>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</si>
  <si>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</si>
  <si>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</si>
  <si>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</si>
  <si>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</si>
  <si>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</si>
  <si>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</si>
  <si>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</si>
  <si>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</si>
  <si>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</si>
  <si>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</si>
  <si>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</si>
  <si>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</si>
  <si>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</si>
  <si>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</si>
  <si>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</si>
  <si>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</si>
  <si>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</si>
  <si>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</si>
  <si>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</si>
  <si>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</si>
  <si>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</si>
  <si>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</si>
  <si>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</si>
  <si>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</si>
  <si>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</si>
  <si>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</si>
  <si>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</si>
  <si>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</si>
  <si>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</si>
  <si>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</si>
  <si>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</si>
  <si>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</si>
  <si>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</si>
  <si>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</si>
  <si>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</si>
  <si>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</si>
  <si>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</si>
  <si>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</si>
  <si>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</si>
  <si>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</si>
  <si>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</si>
  <si>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</si>
  <si>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</si>
  <si>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</si>
  <si>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</si>
  <si>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</si>
  <si>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</si>
  <si>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</si>
  <si>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</si>
  <si>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</si>
  <si>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</si>
  <si>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</si>
  <si>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</si>
  <si>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</si>
  <si>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</si>
  <si>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</si>
  <si>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</si>
  <si>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</si>
  <si>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</si>
  <si>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</si>
  <si>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</si>
  <si>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</si>
  <si>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</si>
  <si>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</si>
  <si>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</si>
  <si>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</si>
  <si>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</si>
  <si>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</si>
  <si>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</si>
  <si>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</si>
  <si>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</si>
  <si>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</si>
  <si>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</si>
  <si>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</si>
  <si>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</si>
  <si>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</si>
  <si>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</si>
  <si>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</si>
  <si>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</si>
  <si>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</si>
  <si>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</si>
  <si>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</si>
  <si>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</si>
  <si>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</si>
  <si>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</si>
  <si>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</si>
  <si>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</si>
  <si>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</si>
  <si>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</si>
  <si>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</si>
  <si>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</si>
  <si>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</si>
  <si>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</si>
  <si>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</si>
  <si>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</si>
  <si>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</si>
  <si>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</si>
  <si>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</si>
  <si>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</si>
  <si>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</si>
  <si>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</si>
  <si>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</si>
  <si>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</si>
  <si>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</si>
  <si>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</si>
  <si>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</si>
  <si>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</si>
  <si>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</si>
  <si>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</si>
  <si>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</si>
  <si>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</si>
  <si>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</si>
  <si>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</si>
  <si>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</si>
  <si>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</si>
  <si>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</si>
  <si>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</si>
  <si>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</si>
  <si>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</si>
  <si>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</si>
  <si>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</si>
  <si>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</si>
  <si>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</si>
  <si>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</si>
  <si>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</si>
  <si>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</si>
  <si>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</si>
  <si>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</si>
  <si>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</si>
  <si>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</si>
  <si>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</si>
  <si>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</si>
  <si>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</si>
  <si>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</si>
  <si>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</si>
  <si>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</si>
  <si>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</si>
  <si>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</si>
  <si>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</si>
  <si>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</si>
  <si>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</si>
  <si>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</si>
  <si>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</si>
  <si>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</si>
  <si>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</si>
  <si>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</si>
  <si>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</si>
  <si>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</si>
  <si>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</si>
  <si>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</si>
  <si>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</si>
  <si>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</si>
  <si>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</si>
  <si>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</si>
  <si>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</si>
  <si>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</si>
  <si>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</si>
  <si>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</si>
  <si>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</si>
  <si>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</si>
  <si>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</si>
  <si>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</si>
  <si>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</si>
  <si>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</si>
  <si>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</si>
  <si>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</si>
  <si>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</si>
  <si>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</si>
  <si>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</si>
  <si>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</si>
  <si>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</si>
  <si>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</si>
  <si>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</si>
  <si>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</si>
  <si>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</si>
  <si>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</si>
  <si>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</si>
  <si>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</si>
  <si>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</si>
  <si>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</si>
  <si>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</si>
  <si>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</si>
  <si>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</si>
  <si>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</si>
  <si>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</si>
  <si>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</si>
  <si>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</si>
  <si>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</si>
  <si>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</si>
  <si>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</si>
  <si>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</si>
  <si>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</si>
  <si>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</si>
  <si>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</si>
  <si>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</si>
  <si>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</si>
  <si>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</si>
  <si>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</si>
  <si>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</si>
  <si>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</si>
  <si>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</si>
  <si>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</si>
  <si>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</si>
  <si>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</si>
  <si>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</si>
  <si>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</si>
  <si>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</si>
  <si>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</si>
  <si>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</si>
  <si>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</si>
  <si>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</si>
  <si>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</si>
  <si>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</si>
  <si>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</si>
  <si>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</si>
  <si>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</si>
  <si>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</si>
  <si>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</si>
  <si>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</si>
  <si>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</si>
  <si>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</si>
  <si>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</si>
  <si>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</si>
  <si>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</si>
  <si>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</si>
  <si>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</si>
  <si>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</si>
  <si>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</si>
  <si>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</si>
  <si>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</si>
  <si>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</si>
  <si>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</si>
  <si>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</si>
  <si>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</si>
  <si>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</si>
  <si>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</si>
  <si>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</si>
  <si>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</si>
  <si>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</si>
  <si>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</si>
  <si>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</si>
  <si>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</si>
  <si>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</si>
  <si>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</si>
  <si>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</si>
  <si>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</si>
  <si>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</si>
  <si>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</si>
  <si>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</si>
  <si>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</si>
  <si>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</si>
  <si>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</si>
  <si>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</si>
  <si>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</si>
  <si>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</si>
  <si>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</si>
  <si>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</si>
  <si>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</si>
  <si>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</si>
  <si>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</si>
  <si>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</si>
  <si>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</si>
  <si>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</si>
  <si>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</si>
  <si>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</si>
  <si>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</si>
  <si>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</si>
  <si>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</si>
  <si>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</si>
  <si>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</si>
  <si>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</si>
  <si>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</si>
  <si>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</si>
  <si>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</si>
  <si>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</si>
  <si>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</si>
  <si>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</si>
  <si>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</si>
  <si>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</si>
  <si>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</si>
  <si>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</si>
  <si>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</si>
  <si>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</si>
  <si>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</si>
  <si>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</si>
  <si>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</si>
  <si>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</si>
  <si>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</si>
  <si>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</si>
  <si>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</si>
  <si>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</si>
  <si>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</si>
  <si>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</si>
  <si>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</si>
  <si>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</si>
  <si>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</si>
  <si>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</si>
  <si>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</si>
  <si>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</si>
  <si>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</si>
  <si>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</si>
  <si>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</si>
  <si>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</si>
  <si>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</si>
  <si>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</si>
  <si>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</si>
  <si>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</si>
  <si>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</si>
  <si>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</si>
  <si>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</si>
  <si>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</si>
  <si>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</si>
  <si>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</si>
  <si>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</si>
  <si>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</si>
  <si>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</si>
  <si>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</si>
  <si>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</si>
  <si>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</si>
  <si>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</si>
  <si>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</si>
  <si>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</si>
  <si>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</si>
  <si>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</si>
  <si>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</si>
  <si>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</si>
  <si>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</si>
  <si>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</si>
  <si>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</si>
  <si>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</si>
  <si>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</si>
  <si>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</si>
  <si>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</si>
  <si>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</si>
  <si>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</si>
  <si>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</si>
  <si>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</si>
  <si>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</si>
  <si>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</si>
  <si>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</si>
  <si>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</si>
  <si>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</si>
  <si>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</si>
  <si>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</si>
  <si>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</si>
  <si>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</si>
  <si>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</si>
  <si>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</si>
  <si>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</si>
  <si>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</si>
  <si>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</si>
  <si>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</si>
  <si>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</si>
  <si>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</si>
  <si>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</si>
  <si>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</si>
  <si>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</si>
  <si>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</si>
  <si>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</si>
  <si>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</si>
  <si>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</si>
  <si>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</si>
  <si>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</si>
  <si>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</si>
  <si>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</si>
  <si>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</si>
  <si>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</si>
  <si>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</si>
  <si>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</si>
  <si>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</si>
  <si>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</si>
  <si>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</si>
  <si>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</si>
  <si>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</si>
  <si>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</si>
  <si>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</si>
  <si>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</si>
  <si>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</si>
  <si>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</si>
  <si>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</si>
  <si>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</si>
  <si>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</si>
  <si>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</si>
  <si>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</si>
  <si>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</si>
  <si>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</si>
  <si>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</si>
  <si>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</si>
  <si>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</si>
  <si>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</si>
  <si>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</si>
  <si>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</si>
  <si>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</si>
  <si>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</si>
  <si>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</si>
  <si>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</si>
  <si>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</si>
  <si>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</si>
  <si>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</si>
  <si>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</si>
  <si>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</si>
  <si>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</si>
  <si>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</si>
  <si>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</si>
  <si>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</si>
  <si>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</si>
  <si>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</si>
  <si>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</si>
  <si>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</si>
  <si>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</si>
  <si>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</si>
  <si>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</si>
  <si>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</si>
  <si>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</si>
  <si>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</si>
  <si>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</si>
  <si>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</si>
  <si>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</si>
  <si>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</si>
  <si>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</si>
  <si>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</si>
  <si>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</si>
  <si>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</si>
  <si>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</si>
  <si>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</si>
  <si>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</si>
  <si>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</si>
  <si>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</si>
  <si>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</si>
  <si>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</si>
  <si>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</si>
  <si>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</si>
  <si>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</si>
  <si>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</si>
  <si>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</si>
  <si>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</si>
  <si>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</si>
  <si>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</si>
  <si>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</si>
  <si>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</si>
  <si>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</si>
  <si>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</si>
  <si>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</si>
  <si>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</si>
  <si>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</si>
  <si>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</si>
  <si>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</si>
  <si>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</si>
  <si>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</si>
  <si>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</si>
  <si>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</si>
  <si>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</si>
  <si>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</si>
  <si>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</si>
  <si>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</si>
  <si>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</si>
  <si>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</si>
  <si>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</si>
  <si>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</si>
  <si>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</si>
  <si>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</si>
  <si>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</si>
  <si>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</si>
  <si>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</si>
  <si>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</si>
  <si>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</si>
  <si>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</si>
  <si>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</si>
  <si>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</si>
  <si>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</si>
  <si>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</si>
  <si>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</si>
  <si>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</si>
  <si>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</si>
  <si>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</si>
  <si>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</si>
  <si>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</si>
  <si>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</si>
  <si>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</si>
  <si>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</si>
  <si>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</si>
  <si>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</si>
  <si>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</si>
  <si>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</si>
  <si>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</si>
  <si>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</si>
  <si>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</si>
  <si>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</si>
  <si>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</si>
  <si>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</si>
  <si>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</si>
  <si>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</si>
  <si>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</si>
  <si>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</si>
  <si>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</si>
  <si>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</si>
  <si>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</si>
  <si>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</si>
  <si>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</si>
  <si>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</si>
  <si>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</si>
  <si>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</si>
  <si>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</si>
  <si>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</si>
  <si>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</si>
  <si>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</si>
  <si>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</si>
  <si>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</si>
  <si>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</si>
  <si>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</si>
  <si>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</si>
  <si>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</si>
  <si>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</si>
  <si>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</si>
  <si>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</si>
  <si>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</si>
  <si>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</si>
  <si>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</si>
  <si>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</si>
  <si>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</si>
  <si>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</si>
  <si>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</si>
  <si>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</si>
  <si>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</si>
  <si>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</si>
  <si>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</si>
  <si>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</si>
  <si>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</si>
  <si>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</si>
  <si>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</si>
  <si>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</si>
  <si>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</si>
  <si>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</si>
  <si>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</si>
  <si>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</si>
  <si>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</si>
  <si>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</si>
  <si>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</si>
  <si>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</si>
  <si>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</si>
  <si>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</si>
  <si>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</si>
  <si>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</si>
  <si>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</si>
  <si>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</si>
  <si>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</si>
  <si>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</si>
  <si>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</si>
  <si>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</si>
  <si>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</si>
  <si>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</si>
  <si>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</si>
  <si>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</si>
  <si>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</si>
  <si>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</si>
  <si>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</si>
  <si>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</si>
  <si>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</si>
  <si>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</si>
  <si>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</si>
  <si>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</si>
  <si>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</si>
  <si>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</si>
  <si>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</si>
  <si>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</si>
  <si>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</si>
  <si>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</si>
  <si>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</si>
  <si>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</si>
  <si>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</si>
  <si>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</si>
  <si>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</si>
  <si>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</si>
  <si>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</si>
  <si>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</si>
  <si>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</si>
  <si>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</si>
  <si>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</si>
  <si>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</si>
  <si>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</si>
  <si>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</si>
  <si>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</si>
  <si>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</si>
  <si>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</si>
  <si>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</si>
  <si>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</si>
  <si>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</si>
  <si>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</si>
  <si>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</si>
  <si>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</si>
  <si>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</si>
  <si>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</si>
  <si>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</si>
  <si>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</si>
  <si>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</si>
  <si>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</si>
  <si>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</si>
  <si>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</si>
  <si>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</si>
  <si>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</si>
  <si>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</si>
  <si>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</si>
  <si>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</si>
  <si>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</si>
  <si>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</si>
  <si>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</si>
  <si>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</si>
  <si>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</si>
  <si>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</si>
  <si>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</si>
  <si>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</si>
  <si>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</si>
  <si>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</si>
  <si>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</si>
  <si>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</si>
  <si>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</si>
  <si>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</si>
  <si>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</si>
  <si>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</si>
  <si>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</si>
  <si>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</si>
  <si>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</si>
  <si>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</si>
  <si>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</si>
  <si>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</si>
  <si>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</si>
  <si>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</si>
  <si>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</si>
  <si>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</si>
  <si>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</si>
  <si>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</si>
  <si>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</si>
  <si>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</si>
  <si>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</si>
  <si>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</si>
  <si>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</si>
  <si>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</si>
  <si>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</si>
  <si>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</si>
  <si>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</si>
  <si>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</si>
  <si>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</si>
  <si>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</si>
  <si>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</si>
  <si>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</si>
  <si>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</si>
  <si>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</si>
  <si>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</si>
  <si>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</si>
  <si>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</si>
  <si>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</si>
  <si>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</si>
  <si>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</si>
  <si>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</si>
  <si>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</si>
  <si>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</si>
  <si>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</si>
  <si>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</si>
  <si>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</si>
  <si>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</si>
  <si>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</si>
  <si>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</si>
  <si>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</si>
  <si>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</si>
  <si>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</si>
  <si>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</si>
  <si>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</si>
  <si>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</si>
  <si>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</si>
  <si>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</si>
  <si>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</si>
  <si>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</si>
  <si>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</si>
  <si>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</si>
  <si>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</si>
  <si>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</si>
  <si>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</si>
  <si>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</si>
  <si>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</si>
  <si>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</si>
  <si>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</si>
  <si>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</si>
  <si>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</si>
  <si>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</si>
  <si>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</si>
  <si>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</si>
  <si>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</si>
  <si>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</si>
  <si>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</si>
  <si>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</si>
  <si>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</si>
  <si>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</si>
  <si>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</si>
  <si>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</si>
  <si>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</si>
  <si>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</si>
  <si>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</si>
  <si>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</si>
  <si>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</si>
  <si>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</si>
  <si>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</si>
  <si>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</si>
  <si>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</si>
  <si>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</si>
  <si>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</si>
  <si>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</si>
  <si>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</si>
  <si>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</si>
  <si>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</si>
  <si>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</si>
  <si>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</si>
  <si>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</si>
  <si>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</si>
  <si>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</si>
  <si>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</si>
  <si>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</si>
  <si>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</si>
  <si>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</si>
  <si>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</si>
  <si>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</si>
  <si>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</si>
  <si>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</si>
  <si>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</si>
  <si>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</si>
  <si>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</si>
  <si>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</si>
  <si>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</si>
  <si>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</si>
  <si>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</si>
  <si>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</si>
  <si>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</si>
  <si>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</si>
  <si>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</si>
  <si>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</si>
  <si>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</si>
  <si>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</si>
  <si>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</si>
  <si>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</si>
  <si>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</si>
  <si>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</si>
  <si>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</si>
  <si>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</si>
  <si>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</si>
  <si>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</si>
  <si>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</si>
  <si>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</si>
  <si>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</si>
  <si>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</si>
  <si>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</si>
  <si>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</si>
  <si>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</si>
  <si>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</si>
  <si>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</si>
  <si>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</si>
  <si>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</si>
  <si>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</si>
  <si>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</si>
  <si>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</si>
  <si>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</si>
  <si>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</si>
  <si>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</si>
  <si>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</si>
  <si>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</si>
  <si>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</si>
  <si>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</si>
  <si>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</si>
  <si>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</si>
  <si>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</si>
  <si>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</si>
  <si>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</si>
  <si>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</si>
  <si>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</si>
  <si>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</si>
  <si>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</si>
  <si>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</si>
  <si>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</si>
  <si>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</si>
  <si>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</si>
  <si>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</si>
  <si>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</si>
  <si>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</si>
  <si>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</si>
  <si>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</si>
  <si>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</si>
  <si>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</si>
  <si>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</si>
  <si>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</si>
  <si>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</si>
  <si>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</si>
  <si>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</si>
  <si>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</si>
  <si>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</si>
  <si>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</si>
  <si>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</si>
  <si>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</si>
  <si>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</si>
  <si>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</si>
  <si>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</si>
  <si>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</si>
  <si>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</si>
  <si>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</si>
  <si>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</si>
  <si>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</si>
  <si>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</si>
  <si>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</si>
  <si>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</si>
  <si>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</si>
  <si>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</si>
  <si>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</si>
  <si>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</si>
  <si>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</si>
  <si>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</si>
  <si>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</si>
  <si>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</si>
  <si>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</si>
  <si>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</si>
  <si>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</si>
  <si>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</si>
  <si>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</si>
  <si>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</si>
  <si>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</si>
  <si>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</si>
  <si>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</si>
  <si>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</si>
  <si>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</si>
  <si>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</si>
  <si>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</si>
  <si>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</si>
  <si>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</si>
  <si>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</si>
  <si>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</si>
  <si>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</si>
  <si>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</si>
  <si>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</si>
  <si>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</si>
  <si>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</si>
  <si>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</si>
  <si>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</si>
  <si>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</si>
  <si>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</si>
  <si>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</si>
  <si>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</si>
  <si>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</si>
  <si>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</si>
  <si>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</si>
  <si>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</si>
  <si>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</si>
  <si>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</si>
  <si>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</si>
  <si>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</si>
  <si>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</si>
  <si>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</si>
  <si>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</si>
  <si>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</si>
  <si>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</si>
  <si>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</si>
  <si>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</si>
  <si>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</si>
  <si>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</si>
  <si>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</si>
  <si>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</si>
  <si>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</si>
  <si>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</si>
  <si>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</si>
  <si>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</si>
  <si>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</si>
  <si>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</si>
  <si>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</si>
  <si>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</si>
  <si>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</si>
  <si>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</si>
  <si>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</si>
  <si>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</si>
  <si>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</si>
  <si>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</si>
  <si>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</si>
  <si>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</si>
  <si>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</si>
  <si>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</si>
  <si>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</si>
  <si>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</si>
  <si>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</si>
  <si>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</si>
  <si>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</si>
  <si>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</si>
  <si>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</si>
  <si>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</si>
  <si>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</si>
  <si>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</si>
  <si>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</si>
  <si>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</si>
  <si>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</si>
  <si>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</si>
  <si>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</si>
  <si>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</si>
  <si>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</si>
  <si>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</si>
  <si>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</si>
  <si>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</si>
  <si>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</si>
  <si>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</si>
  <si>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</si>
  <si>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</si>
  <si>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</si>
  <si>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</si>
  <si>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</si>
  <si>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</si>
  <si>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</si>
  <si>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</si>
  <si>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</si>
  <si>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</si>
  <si>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</si>
  <si>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</si>
  <si>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</si>
  <si>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</si>
  <si>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</si>
  <si>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</si>
  <si>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</si>
  <si>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</si>
  <si>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</si>
  <si>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</si>
  <si>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</si>
  <si>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</si>
  <si>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</si>
  <si>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</si>
  <si>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</si>
  <si>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</si>
  <si>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</si>
  <si>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</si>
  <si>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</si>
  <si>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</si>
  <si>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</si>
  <si>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</si>
  <si>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</si>
  <si>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</si>
  <si>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</si>
  <si>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</si>
  <si>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</si>
  <si>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</si>
  <si>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</si>
  <si>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</si>
  <si>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</si>
  <si>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</si>
  <si>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</si>
  <si>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</si>
  <si>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</si>
  <si>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</si>
  <si>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</si>
  <si>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</si>
  <si>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</si>
  <si>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</si>
  <si>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</si>
  <si>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</si>
  <si>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</si>
  <si>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</si>
  <si>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</si>
  <si>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</si>
  <si>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</si>
  <si>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</si>
  <si>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</si>
  <si>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</si>
  <si>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</si>
  <si>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</si>
  <si>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</si>
  <si>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</si>
  <si>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</si>
  <si>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</si>
  <si>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</si>
  <si>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</si>
  <si>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</si>
  <si>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</si>
  <si>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</si>
  <si>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</si>
  <si>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</si>
  <si>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</si>
  <si>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</si>
  <si>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</si>
  <si>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</si>
  <si>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</si>
  <si>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</si>
  <si>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</si>
  <si>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</si>
  <si>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</si>
  <si>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</si>
  <si>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</si>
  <si>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</si>
  <si>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</si>
  <si>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</si>
  <si>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</si>
  <si>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</si>
  <si>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</si>
  <si>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</si>
  <si>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</si>
  <si>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</si>
  <si>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</si>
  <si>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</si>
  <si>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</si>
  <si>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</si>
  <si>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</si>
  <si>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</si>
  <si>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</si>
  <si>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</si>
  <si>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</si>
  <si>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</si>
  <si>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</si>
  <si>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</si>
  <si>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</si>
  <si>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</si>
  <si>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</si>
  <si>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</si>
  <si>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</si>
  <si>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</si>
  <si>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</si>
  <si>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</si>
  <si>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</si>
  <si>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</si>
  <si>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</si>
  <si>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</si>
  <si>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</si>
  <si>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</si>
  <si>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</si>
  <si>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</si>
  <si>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</si>
  <si>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</si>
  <si>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</si>
  <si>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</si>
  <si>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</si>
  <si>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</si>
  <si>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</si>
  <si>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</si>
  <si>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</si>
  <si>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</si>
  <si>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</si>
  <si>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</si>
  <si>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</si>
  <si>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</si>
  <si>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</si>
  <si>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</si>
  <si>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</si>
  <si>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</si>
  <si>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</si>
  <si>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</si>
  <si>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</si>
  <si>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</si>
  <si>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</si>
  <si>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</si>
  <si>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</si>
  <si>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</si>
  <si>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</si>
  <si>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</si>
  <si>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</si>
  <si>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</si>
  <si>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</si>
  <si>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</si>
  <si>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</si>
  <si>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</si>
  <si>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</si>
  <si>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</si>
  <si>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</si>
  <si>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</si>
  <si>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</si>
  <si>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</si>
  <si>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</si>
  <si>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</si>
  <si>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</si>
  <si>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</si>
  <si>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</si>
  <si>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</si>
  <si>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</si>
  <si>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</si>
  <si>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</si>
  <si>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</si>
  <si>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</si>
  <si>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</si>
  <si>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</si>
  <si>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</si>
  <si>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</si>
  <si>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</si>
  <si>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</si>
  <si>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</si>
  <si>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</si>
  <si>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</si>
  <si>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</si>
  <si>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</si>
  <si>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</si>
  <si>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</si>
  <si>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</si>
  <si>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</si>
  <si>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</si>
  <si>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</si>
  <si>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</si>
  <si>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</si>
  <si>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</si>
  <si>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</si>
  <si>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</si>
  <si>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</si>
  <si>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</si>
  <si>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</si>
  <si>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</si>
  <si>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</si>
  <si>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</si>
  <si>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</si>
  <si>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</si>
  <si>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</si>
  <si>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</si>
  <si>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</si>
  <si>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</si>
  <si>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</si>
  <si>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</si>
  <si>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</si>
  <si>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</si>
  <si>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</si>
  <si>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</si>
  <si>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</si>
  <si>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</si>
  <si>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</si>
  <si>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</si>
  <si>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</si>
  <si>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</si>
  <si>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</si>
  <si>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</si>
  <si>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</si>
  <si>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</si>
  <si>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</si>
  <si>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</si>
  <si>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</si>
  <si>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</si>
  <si>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</si>
  <si>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</si>
  <si>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</si>
  <si>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</si>
  <si>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</si>
  <si>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</si>
  <si>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</si>
  <si>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</si>
  <si>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</si>
  <si>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</si>
  <si>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</si>
  <si>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</si>
  <si>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</si>
  <si>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</si>
  <si>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</si>
  <si>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</si>
  <si>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</si>
  <si>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</si>
  <si>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</si>
  <si>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</si>
  <si>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</si>
  <si>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</si>
  <si>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</si>
  <si>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</si>
  <si>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</si>
  <si>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</si>
  <si>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</si>
  <si>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</si>
  <si>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</si>
  <si>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</si>
  <si>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</si>
  <si>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</si>
  <si>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</si>
  <si>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</si>
  <si>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</si>
  <si>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</si>
  <si>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</si>
  <si>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</si>
  <si>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</si>
  <si>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</si>
  <si>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</si>
  <si>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</si>
  <si>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</si>
  <si>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</si>
  <si>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</si>
  <si>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</si>
  <si>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</si>
  <si>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</si>
  <si>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</si>
  <si>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</si>
  <si>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</si>
  <si>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</si>
  <si>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</si>
  <si>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</si>
  <si>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</si>
  <si>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</si>
  <si>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</si>
  <si>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</si>
  <si>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</si>
  <si>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</si>
  <si>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</si>
  <si>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</si>
  <si>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</si>
  <si>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</si>
  <si>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</si>
  <si>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</si>
  <si>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</si>
  <si>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</si>
  <si>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</si>
  <si>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</si>
  <si>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</si>
  <si>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</si>
  <si>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</si>
  <si>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</si>
  <si>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</si>
  <si>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</si>
  <si>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</si>
  <si>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</si>
  <si>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</si>
  <si>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</si>
  <si>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</si>
  <si>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</si>
  <si>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</si>
  <si>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</si>
  <si>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</si>
  <si>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</si>
  <si>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</si>
  <si>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</si>
  <si>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</si>
  <si>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</si>
  <si>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</si>
  <si>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</si>
  <si>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</si>
  <si>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</si>
  <si>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</si>
  <si>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</si>
  <si>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</si>
  <si>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</si>
  <si>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</si>
  <si>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</si>
  <si>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</si>
  <si>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</si>
  <si>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</si>
  <si>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</si>
  <si>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</si>
  <si>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</si>
  <si>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</si>
  <si>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</si>
  <si>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</si>
  <si>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</si>
  <si>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</si>
  <si>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</si>
  <si>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</si>
  <si>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</si>
  <si>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</si>
  <si>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</si>
  <si>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</si>
  <si>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</si>
  <si>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</si>
  <si>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</si>
  <si>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</si>
  <si>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</si>
  <si>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</si>
  <si>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</si>
  <si>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</si>
  <si>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</si>
  <si>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</si>
  <si>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</si>
  <si>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</si>
  <si>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</si>
  <si>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</si>
  <si>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</si>
  <si>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</si>
  <si>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</si>
  <si>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</si>
  <si>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</si>
  <si>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</si>
  <si>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</si>
  <si>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</si>
  <si>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</si>
  <si>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</si>
  <si>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</si>
  <si>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</si>
  <si>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</si>
  <si>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</si>
  <si>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</si>
  <si>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</si>
  <si>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</si>
  <si>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</si>
  <si>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</si>
  <si>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</si>
  <si>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</si>
  <si>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</si>
  <si>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</si>
  <si>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</si>
  <si>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</si>
  <si>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</si>
  <si>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</si>
  <si>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</si>
  <si>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</si>
  <si>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</si>
  <si>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</si>
  <si>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</si>
  <si>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</si>
  <si>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</si>
  <si>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</si>
  <si>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</si>
  <si>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</si>
  <si>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</si>
  <si>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</si>
  <si>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</si>
  <si>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</si>
  <si>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</si>
  <si>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</si>
  <si>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</si>
  <si>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</si>
  <si>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</si>
  <si>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</si>
  <si>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</si>
  <si>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</si>
  <si>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</si>
  <si>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</si>
  <si>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</si>
  <si>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</si>
  <si>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</si>
  <si>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</si>
  <si>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</si>
  <si>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</si>
  <si>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</si>
  <si>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</si>
  <si>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</si>
  <si>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</si>
  <si>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</si>
  <si>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</si>
  <si>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</si>
  <si>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</si>
  <si>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</si>
  <si>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</si>
  <si>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</si>
  <si>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</si>
  <si>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</si>
  <si>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</si>
  <si>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</si>
  <si>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</si>
  <si>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</si>
  <si>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</si>
  <si>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</si>
  <si>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</si>
  <si>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</si>
  <si>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</si>
  <si>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</si>
  <si>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</si>
  <si>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</si>
  <si>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</si>
  <si>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</si>
  <si>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</si>
  <si>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</si>
  <si>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</si>
  <si>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</si>
  <si>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</si>
  <si>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</si>
  <si>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</si>
  <si>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</si>
  <si>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</si>
  <si>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</si>
  <si>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</si>
  <si>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</si>
  <si>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</si>
  <si>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</si>
  <si>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</si>
  <si>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</si>
  <si>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</si>
  <si>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</si>
  <si>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</si>
  <si>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</si>
  <si>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</si>
  <si>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</si>
  <si>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</si>
  <si>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</si>
  <si>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</si>
  <si>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</si>
  <si>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</si>
  <si>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</si>
  <si>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</si>
  <si>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</si>
  <si>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</si>
  <si>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</si>
  <si>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</si>
  <si>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</si>
  <si>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</si>
  <si>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</si>
  <si>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</si>
  <si>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</si>
  <si>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</si>
  <si>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</si>
  <si>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</si>
  <si>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</si>
  <si>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</si>
  <si>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</si>
  <si>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</si>
  <si>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</si>
  <si>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</si>
  <si>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</si>
  <si>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</si>
  <si>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</si>
  <si>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</si>
  <si>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</si>
  <si>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</si>
  <si>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</si>
  <si>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</si>
  <si>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</si>
  <si>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</si>
  <si>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</si>
  <si>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</si>
  <si>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</si>
  <si>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</si>
  <si>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</si>
  <si>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</si>
  <si>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</si>
  <si>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</si>
  <si>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</si>
  <si>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</si>
  <si>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</si>
  <si>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</si>
  <si>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</si>
  <si>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</si>
  <si>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</si>
  <si>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</si>
  <si>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</si>
  <si>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</si>
  <si>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</si>
  <si>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</si>
  <si>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</si>
  <si>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</si>
  <si>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</si>
  <si>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</si>
  <si>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</si>
  <si>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</si>
  <si>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</si>
  <si>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</si>
  <si>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</si>
  <si>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</si>
  <si>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</si>
  <si>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</si>
  <si>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</si>
  <si>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</si>
  <si>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</si>
  <si>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</si>
  <si>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</si>
  <si>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</si>
  <si>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</si>
  <si>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</si>
  <si>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</si>
  <si>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</si>
  <si>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</si>
  <si>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</si>
  <si>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</si>
  <si>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</si>
  <si>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</si>
  <si>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</si>
  <si>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</si>
  <si>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</si>
  <si>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</si>
  <si>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</si>
  <si>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</si>
  <si>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</si>
  <si>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</si>
  <si>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</si>
  <si>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</si>
  <si>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</si>
  <si>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</si>
  <si>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</si>
  <si>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</si>
  <si>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</si>
  <si>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</si>
  <si>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</si>
  <si>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</si>
  <si>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</si>
  <si>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</si>
  <si>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</si>
  <si>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</si>
  <si>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</si>
  <si>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</si>
  <si>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</si>
  <si>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</si>
  <si>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</si>
  <si>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</si>
  <si>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</si>
  <si>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</si>
  <si>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</si>
  <si>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</si>
  <si>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</si>
  <si>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</si>
  <si>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</si>
  <si>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</si>
  <si>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</si>
  <si>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</si>
  <si>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</si>
  <si>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</si>
  <si>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</si>
  <si>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</si>
  <si>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</si>
  <si>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</si>
  <si>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</si>
  <si>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</si>
  <si>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</si>
  <si>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</si>
  <si>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</si>
  <si>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</si>
  <si>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</si>
  <si>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</si>
  <si>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</si>
  <si>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</si>
  <si>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</si>
  <si>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</si>
  <si>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</si>
  <si>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</si>
  <si>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</si>
  <si>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</si>
  <si>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</si>
  <si>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</si>
  <si>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</si>
  <si>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</si>
  <si>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</si>
  <si>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</si>
  <si>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</si>
  <si>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</si>
  <si>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</si>
  <si>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</si>
  <si>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</si>
  <si>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</si>
  <si>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</si>
  <si>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</si>
  <si>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</si>
  <si>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</si>
  <si>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</si>
  <si>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</si>
  <si>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</si>
  <si>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</si>
  <si>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</si>
  <si>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</si>
  <si>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</si>
  <si>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</si>
  <si>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</si>
  <si>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</si>
  <si>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</si>
  <si>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</si>
  <si>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</si>
  <si>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</si>
  <si>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</si>
  <si>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</si>
  <si>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</si>
  <si>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</si>
  <si>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</si>
  <si>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</si>
  <si>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</si>
  <si>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</si>
  <si>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</si>
  <si>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</si>
  <si>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</si>
  <si>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</si>
  <si>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</si>
  <si>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</si>
  <si>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</si>
  <si>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</si>
  <si>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</si>
  <si>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</si>
  <si>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</si>
  <si>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</si>
  <si>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</si>
  <si>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</si>
  <si>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</si>
  <si>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</si>
  <si>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</si>
  <si>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</si>
  <si>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</si>
  <si>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</si>
  <si>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</si>
  <si>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</si>
  <si>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</si>
  <si>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</si>
  <si>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</si>
  <si>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</si>
  <si>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</si>
  <si>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</si>
  <si>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</si>
  <si>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</si>
  <si>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</si>
  <si>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</si>
  <si>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</si>
  <si>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</si>
  <si>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</si>
  <si>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</si>
  <si>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</si>
  <si>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</si>
  <si>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</si>
  <si>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</si>
  <si>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</si>
  <si>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</si>
  <si>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</si>
  <si>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</si>
  <si>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</si>
  <si>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</si>
  <si>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</si>
  <si>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</si>
  <si>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</si>
  <si>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</si>
  <si>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</si>
  <si>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</si>
  <si>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</si>
  <si>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</si>
  <si>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</si>
  <si>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</si>
  <si>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</si>
  <si>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</si>
  <si>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</si>
  <si>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</si>
  <si>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</si>
  <si>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</si>
  <si>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</si>
  <si>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</si>
  <si>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</si>
  <si>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</si>
  <si>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</si>
  <si>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</si>
  <si>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</si>
  <si>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</si>
  <si>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</si>
  <si>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</si>
  <si>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</si>
  <si>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</si>
  <si>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</si>
  <si>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</si>
  <si>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</si>
  <si>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</si>
  <si>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</si>
  <si>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</si>
  <si>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</si>
  <si>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</si>
  <si>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</si>
  <si>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</si>
  <si>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</si>
  <si>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</si>
  <si>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</si>
  <si>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</si>
  <si>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</si>
  <si>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</si>
  <si>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</si>
  <si>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</si>
  <si>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</si>
  <si>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</si>
  <si>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</si>
  <si>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</si>
  <si>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</si>
  <si>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</si>
  <si>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</si>
  <si>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</si>
  <si>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</si>
  <si>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</si>
  <si>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</si>
  <si>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</si>
  <si>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</si>
  <si>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</si>
  <si>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</si>
  <si>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</si>
  <si>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</si>
  <si>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</si>
  <si>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</si>
  <si>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</si>
  <si>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</si>
  <si>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</si>
  <si>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</si>
  <si>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</si>
  <si>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</si>
  <si>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</si>
  <si>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</si>
  <si>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</si>
  <si>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</si>
  <si>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</si>
  <si>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</si>
  <si>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</si>
  <si>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</si>
  <si>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</si>
  <si>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</si>
  <si>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</si>
  <si>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</si>
  <si>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</si>
  <si>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</si>
  <si>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</si>
  <si>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</si>
  <si>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</si>
  <si>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</si>
  <si>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</si>
  <si>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</si>
  <si>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</si>
  <si>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</si>
  <si>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</si>
  <si>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</si>
  <si>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</si>
  <si>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</si>
  <si>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</si>
  <si>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</si>
  <si>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</si>
  <si>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</si>
  <si>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</si>
  <si>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</si>
  <si>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</si>
  <si>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</si>
  <si>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</si>
  <si>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</si>
  <si>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</si>
  <si>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</si>
  <si>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</si>
  <si>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</si>
  <si>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</si>
  <si>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</si>
  <si>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</si>
  <si>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</si>
  <si>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</si>
  <si>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</si>
  <si>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</si>
  <si>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</si>
  <si>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</si>
  <si>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</si>
  <si>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</si>
  <si>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</si>
  <si>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</si>
  <si>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</si>
  <si>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</si>
  <si>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</si>
  <si>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</si>
  <si>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</si>
  <si>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</si>
  <si>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</si>
  <si>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</si>
  <si>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</si>
  <si>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</si>
  <si>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</si>
  <si>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</si>
  <si>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</si>
  <si>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</si>
  <si>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</si>
  <si>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</si>
  <si>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</si>
  <si>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</si>
  <si>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</si>
  <si>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</si>
  <si>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</si>
  <si>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</si>
  <si>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</si>
  <si>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</si>
  <si>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</si>
  <si>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</si>
  <si>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</si>
  <si>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</si>
  <si>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</si>
  <si>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</si>
  <si>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</si>
  <si>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</si>
  <si>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</si>
  <si>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</si>
  <si>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</si>
  <si>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</si>
  <si>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</si>
  <si>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</si>
  <si>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</si>
  <si>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</si>
  <si>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</si>
  <si>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</si>
  <si>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</si>
  <si>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</si>
  <si>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</si>
  <si>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</si>
  <si>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</si>
  <si>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</si>
  <si>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</si>
  <si>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</si>
  <si>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</si>
  <si>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</si>
  <si>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</si>
  <si>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</si>
  <si>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</si>
  <si>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</si>
  <si>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</si>
  <si>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</si>
  <si>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</si>
  <si>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</si>
  <si>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</si>
  <si>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</si>
  <si>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</si>
  <si>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</si>
  <si>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</si>
  <si>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</si>
  <si>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</si>
  <si>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</si>
  <si>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</si>
  <si>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</si>
  <si>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</si>
  <si>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</si>
  <si>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</si>
  <si>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</si>
  <si>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</si>
  <si>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</si>
  <si>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</si>
  <si>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</si>
  <si>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</si>
  <si>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</si>
  <si>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</si>
  <si>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</si>
  <si>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</si>
  <si>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</si>
  <si>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</si>
  <si>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</si>
  <si>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</si>
  <si>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</si>
  <si>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</si>
  <si>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</si>
  <si>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</si>
  <si>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</si>
  <si>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</si>
  <si>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</si>
  <si>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</si>
  <si>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</si>
  <si>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</si>
  <si>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</si>
  <si>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</si>
  <si>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</si>
  <si>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</si>
  <si>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</si>
  <si>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</si>
  <si>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</si>
  <si>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</si>
  <si>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</si>
  <si>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</si>
  <si>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</si>
  <si>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</si>
  <si>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</si>
  <si>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</si>
  <si>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</si>
  <si>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</si>
  <si>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</si>
  <si>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</si>
  <si>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</si>
  <si>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</si>
  <si>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</si>
  <si>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</si>
  <si>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</si>
  <si>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</si>
  <si>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</si>
  <si>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</si>
  <si>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</si>
  <si>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</si>
  <si>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</si>
  <si>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</si>
  <si>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</si>
  <si>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</si>
  <si>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</si>
  <si>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</si>
  <si>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</si>
  <si>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</si>
  <si>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</si>
  <si>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</si>
  <si>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</si>
  <si>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</si>
  <si>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</si>
  <si>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</si>
  <si>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</si>
  <si>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</si>
  <si>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</si>
  <si>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</si>
  <si>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</si>
  <si>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</si>
  <si>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</si>
  <si>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</si>
  <si>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</si>
  <si>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</si>
  <si>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</si>
  <si>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</si>
  <si>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</si>
  <si>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</si>
  <si>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</si>
  <si>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</si>
  <si>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</si>
  <si>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</si>
  <si>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</si>
  <si>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</si>
  <si>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</si>
  <si>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</si>
  <si>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</si>
  <si>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</si>
  <si>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</si>
  <si>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</si>
  <si>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</si>
  <si>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</si>
  <si>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</si>
  <si>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</si>
  <si>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</si>
  <si>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</si>
  <si>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</si>
  <si>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</si>
  <si>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</si>
  <si>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</si>
  <si>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</si>
  <si>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</si>
  <si>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</si>
  <si>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</si>
  <si>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</si>
  <si>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</si>
  <si>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</si>
  <si>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</si>
  <si>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</si>
  <si>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</si>
  <si>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</si>
  <si>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</si>
  <si>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</si>
  <si>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</si>
  <si>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</si>
  <si>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</si>
  <si>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</si>
  <si>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</si>
  <si>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</si>
  <si>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</si>
  <si>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</si>
  <si>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</si>
  <si>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</si>
  <si>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</si>
  <si>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</si>
  <si>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</si>
  <si>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</si>
  <si>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</si>
  <si>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</si>
  <si>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</si>
  <si>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</si>
  <si>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</si>
  <si>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</si>
  <si>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</si>
  <si>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</si>
  <si>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</si>
  <si>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</si>
  <si>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</si>
  <si>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</si>
  <si>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</si>
  <si>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</si>
  <si>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</si>
  <si>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</si>
  <si>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</si>
  <si>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</si>
  <si>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</si>
  <si>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</si>
  <si>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</si>
  <si>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</si>
  <si>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</si>
  <si>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</si>
  <si>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</si>
  <si>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</si>
  <si>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</si>
  <si>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</si>
  <si>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</si>
  <si>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</si>
  <si>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</si>
  <si>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</si>
  <si>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</si>
  <si>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</si>
  <si>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</si>
  <si>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</si>
  <si>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</si>
  <si>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</si>
  <si>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</si>
  <si>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</si>
  <si>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</si>
  <si>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</si>
  <si>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</si>
  <si>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</si>
  <si>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</si>
  <si>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</si>
  <si>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</si>
  <si>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</si>
  <si>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</si>
  <si>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</si>
  <si>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</si>
  <si>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</si>
  <si>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</si>
  <si>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</si>
  <si>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</si>
  <si>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</si>
  <si>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</si>
  <si>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</si>
  <si>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</si>
  <si>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</si>
  <si>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</si>
  <si>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</si>
  <si>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</si>
  <si>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</si>
  <si>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</si>
  <si>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</si>
  <si>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</si>
  <si>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</si>
  <si>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</si>
  <si>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</si>
  <si>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</si>
  <si>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</si>
  <si>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</si>
  <si>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</si>
  <si>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</si>
  <si>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</si>
  <si>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</si>
  <si>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</si>
  <si>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</si>
  <si>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</si>
  <si>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</si>
  <si>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</si>
  <si>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</si>
  <si>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</si>
  <si>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</si>
  <si>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</si>
  <si>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</si>
  <si>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</si>
  <si>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</si>
  <si>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</si>
  <si>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</si>
  <si>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</si>
  <si>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</si>
  <si>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</si>
  <si>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</si>
  <si>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</si>
  <si>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</si>
  <si>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</si>
  <si>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</si>
  <si>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</si>
  <si>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</si>
  <si>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</si>
  <si>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</si>
  <si>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</si>
  <si>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</si>
  <si>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</si>
  <si>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</si>
  <si>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</si>
  <si>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</si>
  <si>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</si>
  <si>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</si>
  <si>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</si>
  <si>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</si>
  <si>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</si>
  <si>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</si>
  <si>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</si>
  <si>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</si>
  <si>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</si>
  <si>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</si>
  <si>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</si>
  <si>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</si>
  <si>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</si>
  <si>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</si>
  <si>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</si>
  <si>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</si>
  <si>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</si>
  <si>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</si>
  <si>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</si>
  <si>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</si>
  <si>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</si>
  <si>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</si>
  <si>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</si>
  <si>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</si>
  <si>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</si>
  <si>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</si>
  <si>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</si>
  <si>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</si>
  <si>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</si>
  <si>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</si>
  <si>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</si>
  <si>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</si>
  <si>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</si>
  <si>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</si>
  <si>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</si>
  <si>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</si>
  <si>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</si>
  <si>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</si>
  <si>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</si>
  <si>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</si>
  <si>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</si>
  <si>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</si>
  <si>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</si>
  <si>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</si>
  <si>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</si>
  <si>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</si>
  <si>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</si>
  <si>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</si>
  <si>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</si>
  <si>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</si>
  <si>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</si>
  <si>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</si>
  <si>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</si>
  <si>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</si>
  <si>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</si>
  <si>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</si>
  <si>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</si>
  <si>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</si>
  <si>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</si>
  <si>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</si>
  <si>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</si>
  <si>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</si>
  <si>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</si>
  <si>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</si>
  <si>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</si>
  <si>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</si>
  <si>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</si>
  <si>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</si>
  <si>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</si>
  <si>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</si>
  <si>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</si>
  <si>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</si>
  <si>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</si>
  <si>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</si>
  <si>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</si>
  <si>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</si>
  <si>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</si>
  <si>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</si>
  <si>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</si>
  <si>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</si>
  <si>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</si>
  <si>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</si>
  <si>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</si>
  <si>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</si>
  <si>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</si>
  <si>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</si>
  <si>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</si>
  <si>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</si>
  <si>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</si>
  <si>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</si>
  <si>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</si>
  <si>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</si>
  <si>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</si>
  <si>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</si>
  <si>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</si>
  <si>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</si>
  <si>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</si>
  <si>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</si>
  <si>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</si>
  <si>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</si>
  <si>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</si>
  <si>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</si>
  <si>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</si>
  <si>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</si>
  <si>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</si>
  <si>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</si>
  <si>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</si>
  <si>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</si>
  <si>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</si>
  <si>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</si>
  <si>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</si>
  <si>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</si>
  <si>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</si>
  <si>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</si>
  <si>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</si>
  <si>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</si>
  <si>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</si>
  <si>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</si>
  <si>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</si>
  <si>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</si>
  <si>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</si>
  <si>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</si>
  <si>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</si>
  <si>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</si>
  <si>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</si>
  <si>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</si>
  <si>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</si>
  <si>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</si>
  <si>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</si>
  <si>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</si>
  <si>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</si>
  <si>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</si>
  <si>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</si>
  <si>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</si>
  <si>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</si>
  <si>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</si>
  <si>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</si>
  <si>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</si>
  <si>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</si>
  <si>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</si>
  <si>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</si>
  <si>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</si>
  <si>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</si>
  <si>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</si>
  <si>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</si>
  <si>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</si>
  <si>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</si>
  <si>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</si>
  <si>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</si>
  <si>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</si>
  <si>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</si>
  <si>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</si>
  <si>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</si>
  <si>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</si>
  <si>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</si>
  <si>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</si>
  <si>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</si>
  <si>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</si>
  <si>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</si>
  <si>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</si>
  <si>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</si>
  <si>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</si>
  <si>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</si>
  <si>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</si>
  <si>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</si>
  <si>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</si>
  <si>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</si>
  <si>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</si>
  <si>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</si>
  <si>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</si>
  <si>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</si>
  <si>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</si>
  <si>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</si>
  <si>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</si>
  <si>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</si>
  <si>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</si>
  <si>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</si>
  <si>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</si>
  <si>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</si>
  <si>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</si>
  <si>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</si>
  <si>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</si>
  <si>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</si>
  <si>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</si>
  <si>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</si>
  <si>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</si>
  <si>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</si>
  <si>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</si>
  <si>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</si>
  <si>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</si>
  <si>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</si>
  <si>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</si>
  <si>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</si>
  <si>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</si>
  <si>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</si>
  <si>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</si>
  <si>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</si>
  <si>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</si>
  <si>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</si>
  <si>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</si>
  <si>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</si>
  <si>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</si>
  <si>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</si>
  <si>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</si>
  <si>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</si>
  <si>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</si>
  <si>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</si>
  <si>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</si>
  <si>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</si>
  <si>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</si>
  <si>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</si>
  <si>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</si>
  <si>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</si>
  <si>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</si>
  <si>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</si>
  <si>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</si>
  <si>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</si>
  <si>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</si>
  <si>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</si>
  <si>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</si>
  <si>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</si>
  <si>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</si>
  <si>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</si>
  <si>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</si>
  <si>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</si>
  <si>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</si>
  <si>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</si>
  <si>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</si>
  <si>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</si>
  <si>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</si>
  <si>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</si>
  <si>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</si>
  <si>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</si>
  <si>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</si>
  <si>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</si>
  <si>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</si>
  <si>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</si>
  <si>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</si>
  <si>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</si>
  <si>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</si>
  <si>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</si>
  <si>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</si>
  <si>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</si>
  <si>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</si>
  <si>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</si>
  <si>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</si>
  <si>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</si>
  <si>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</si>
  <si>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</si>
  <si>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</si>
  <si>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</si>
  <si>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</si>
  <si>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</si>
  <si>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</si>
  <si>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</si>
  <si>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</si>
  <si>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</si>
  <si>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</si>
  <si>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</si>
  <si>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</si>
  <si>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</si>
  <si>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</si>
  <si>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</si>
  <si>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</si>
  <si>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</si>
  <si>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</si>
  <si>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</si>
  <si>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</si>
  <si>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</si>
  <si>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</si>
  <si>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</si>
  <si>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</si>
  <si>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</si>
  <si>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</si>
  <si>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</si>
  <si>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</si>
  <si>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</si>
  <si>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</si>
  <si>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</si>
  <si>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</si>
  <si>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</si>
  <si>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</si>
  <si>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</si>
  <si>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</si>
  <si>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</si>
  <si>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</si>
  <si>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</si>
  <si>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</si>
  <si>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</si>
  <si>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</si>
  <si>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</si>
  <si>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</si>
  <si>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</si>
  <si>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</si>
  <si>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</si>
  <si>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</si>
  <si>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</si>
  <si>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</si>
  <si>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</si>
  <si>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</si>
  <si>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</si>
  <si>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</si>
  <si>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</si>
  <si>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</si>
  <si>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</si>
  <si>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</si>
  <si>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</si>
  <si>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</si>
  <si>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</si>
  <si>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</si>
  <si>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</si>
  <si>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</si>
  <si>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</si>
  <si>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</si>
  <si>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</si>
  <si>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</si>
  <si>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</si>
  <si>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</si>
  <si>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</si>
  <si>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</si>
  <si>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</si>
  <si>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</si>
  <si>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</si>
  <si>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</si>
  <si>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</si>
  <si>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</si>
  <si>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</si>
  <si>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</si>
  <si>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</si>
  <si>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</si>
  <si>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</si>
  <si>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</si>
  <si>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</si>
  <si>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</si>
  <si>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</si>
  <si>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</si>
  <si>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</si>
  <si>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</si>
  <si>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</si>
  <si>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</si>
  <si>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</si>
  <si>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</si>
  <si>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</si>
  <si>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</si>
  <si>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</si>
  <si>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</si>
  <si>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</si>
  <si>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</si>
  <si>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</si>
  <si>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</si>
  <si>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</si>
  <si>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</si>
  <si>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</si>
  <si>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</si>
  <si>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</si>
  <si>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</si>
  <si>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</si>
  <si>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</si>
  <si>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</si>
  <si>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</si>
  <si>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</si>
  <si>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</si>
  <si>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</si>
  <si>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</si>
  <si>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</si>
  <si>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</si>
  <si>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</si>
  <si>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</si>
  <si>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</si>
  <si>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</si>
  <si>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</si>
  <si>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</si>
  <si>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</si>
  <si>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</si>
  <si>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</si>
  <si>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</si>
  <si>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</si>
  <si>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</si>
  <si>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</si>
  <si>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</si>
  <si>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</si>
  <si>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</si>
  <si>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</si>
  <si>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</si>
  <si>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</si>
  <si>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</si>
  <si>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</si>
  <si>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</si>
  <si>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</si>
  <si>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</si>
  <si>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</si>
  <si>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</si>
  <si>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</si>
  <si>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</si>
  <si>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</si>
  <si>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</si>
  <si>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</si>
  <si>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</si>
  <si>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</si>
  <si>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</si>
  <si>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</si>
  <si>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</si>
  <si>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</si>
  <si>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</si>
  <si>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</si>
  <si>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</si>
  <si>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</si>
  <si>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</si>
  <si>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</si>
  <si>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</si>
  <si>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</si>
  <si>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</si>
  <si>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</si>
  <si>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</si>
  <si>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</si>
  <si>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</si>
  <si>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</si>
  <si>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</si>
  <si>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</si>
  <si>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</si>
  <si>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</si>
  <si>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</si>
  <si>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</si>
  <si>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</si>
  <si>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</si>
  <si>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</si>
  <si>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</si>
  <si>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</si>
  <si>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</si>
  <si>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</si>
  <si>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</si>
  <si>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</si>
  <si>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</si>
  <si>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</si>
  <si>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</si>
  <si>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</si>
  <si>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</si>
  <si>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</si>
  <si>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</si>
  <si>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</si>
  <si>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</si>
  <si>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</si>
  <si>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</si>
  <si>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</si>
  <si>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</si>
  <si>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</si>
  <si>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</si>
  <si>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</si>
  <si>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</si>
  <si>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</si>
  <si>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</si>
  <si>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</si>
  <si>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</si>
  <si>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</si>
  <si>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</si>
  <si>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</si>
  <si>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</si>
  <si>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</si>
  <si>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</si>
  <si>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</si>
  <si>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</si>
  <si>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</si>
  <si>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</si>
  <si>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</si>
  <si>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</si>
  <si>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</si>
  <si>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</si>
  <si>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</si>
  <si>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</si>
  <si>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</si>
  <si>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</si>
  <si>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</si>
  <si>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</si>
  <si>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</si>
  <si>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</si>
  <si>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</si>
  <si>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</si>
  <si>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</si>
  <si>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</si>
  <si>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</si>
  <si>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</si>
  <si>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</si>
  <si>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</si>
  <si>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</si>
  <si>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</si>
  <si>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</si>
  <si>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</si>
  <si>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</si>
  <si>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</si>
  <si>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</si>
  <si>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</si>
  <si>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</si>
  <si>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</si>
  <si>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</si>
  <si>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</si>
  <si>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</si>
  <si>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</si>
  <si>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</si>
  <si>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</si>
  <si>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</si>
  <si>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</si>
  <si>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</si>
  <si>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</si>
  <si>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</si>
  <si>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</si>
  <si>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</si>
  <si>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</si>
  <si>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</si>
  <si>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</si>
  <si>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</si>
  <si>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</si>
  <si>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</si>
  <si>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</si>
  <si>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</si>
  <si>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</si>
  <si>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</si>
  <si>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</si>
  <si>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</si>
  <si>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</si>
  <si>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</si>
  <si>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</si>
  <si>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</si>
  <si>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</si>
  <si>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</si>
  <si>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</si>
  <si>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</si>
  <si>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</si>
  <si>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</si>
  <si>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</si>
  <si>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</si>
  <si>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</si>
  <si>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</si>
  <si>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</si>
  <si>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</si>
  <si>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</si>
  <si>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</si>
  <si>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</si>
  <si>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</si>
  <si>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</si>
  <si>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</si>
  <si>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</si>
  <si>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</si>
  <si>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</si>
  <si>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</si>
  <si>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</si>
  <si>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</si>
  <si>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</si>
  <si>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</si>
  <si>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</si>
  <si>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</si>
  <si>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</si>
  <si>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</si>
  <si>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</si>
  <si>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</si>
  <si>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</si>
  <si>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</si>
  <si>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</si>
  <si>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</si>
  <si>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</si>
  <si>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</si>
  <si>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</si>
  <si>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</si>
  <si>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</si>
  <si>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</si>
  <si>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</si>
  <si>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</si>
  <si>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</si>
  <si>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</si>
  <si>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</si>
  <si>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</si>
  <si>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</si>
  <si>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</si>
  <si>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</si>
  <si>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</si>
  <si>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</si>
  <si>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</si>
  <si>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</si>
  <si>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</si>
  <si>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</si>
  <si>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</si>
  <si>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</si>
  <si>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</si>
  <si>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</si>
  <si>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</si>
  <si>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</si>
  <si>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</si>
  <si>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</si>
  <si>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</si>
  <si>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</si>
  <si>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</si>
  <si>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</si>
  <si>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</si>
  <si>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</si>
  <si>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</si>
  <si>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</si>
  <si>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</si>
  <si>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</si>
  <si>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</si>
  <si>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</si>
  <si>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</si>
  <si>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</si>
  <si>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</si>
  <si>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</si>
  <si>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</si>
  <si>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</si>
  <si>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</si>
  <si>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</si>
  <si>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</si>
  <si>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</si>
  <si>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</si>
  <si>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</si>
  <si>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</si>
  <si>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</si>
  <si>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</si>
  <si>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</si>
  <si>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</si>
  <si>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</si>
  <si>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</si>
  <si>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</si>
  <si>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</si>
  <si>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</si>
  <si>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</si>
  <si>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</si>
  <si>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</si>
  <si>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</si>
  <si>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</si>
  <si>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</si>
  <si>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</si>
  <si>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</si>
  <si>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</si>
  <si>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</si>
  <si>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</si>
  <si>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</si>
  <si>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</si>
  <si>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</si>
  <si>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</si>
  <si>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</si>
  <si>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</si>
  <si>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</si>
  <si>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</si>
  <si>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</si>
  <si>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</si>
  <si>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</si>
  <si>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</si>
  <si>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</si>
  <si>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</si>
  <si>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</si>
  <si>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</si>
  <si>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</si>
  <si>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</si>
  <si>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</si>
  <si>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</si>
  <si>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</si>
  <si>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</si>
  <si>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</si>
  <si>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</si>
  <si>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</si>
  <si>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</si>
  <si>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</si>
  <si>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</si>
  <si>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</si>
  <si>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</si>
  <si>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</si>
  <si>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</si>
  <si>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</si>
  <si>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</si>
  <si>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</si>
  <si>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</si>
  <si>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</si>
  <si>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</si>
  <si>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</si>
  <si>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</si>
  <si>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</si>
  <si>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</si>
  <si>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</si>
  <si>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</si>
  <si>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</si>
  <si>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</si>
  <si>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</si>
  <si>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</si>
  <si>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</si>
  <si>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</si>
  <si>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</si>
  <si>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</si>
  <si>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</si>
  <si>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</si>
  <si>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</si>
  <si>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</si>
  <si>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</si>
  <si>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</si>
  <si>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</si>
  <si>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</si>
  <si>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</si>
  <si>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</si>
  <si>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</si>
  <si>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</si>
  <si>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</si>
  <si>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</si>
  <si>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</si>
  <si>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</si>
  <si>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</si>
  <si>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</si>
  <si>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</si>
  <si>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</si>
  <si>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</si>
  <si>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</si>
  <si>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</si>
  <si>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</si>
  <si>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</si>
  <si>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</si>
  <si>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</si>
  <si>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</si>
  <si>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</si>
  <si>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</si>
  <si>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</si>
  <si>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</si>
  <si>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</si>
  <si>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</si>
  <si>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</si>
  <si>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</si>
  <si>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</si>
  <si>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</si>
  <si>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</si>
  <si>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</si>
  <si>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</si>
  <si>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</si>
  <si>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</si>
  <si>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</si>
  <si>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</si>
  <si>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</si>
  <si>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</si>
  <si>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</si>
  <si>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</si>
  <si>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</si>
  <si>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</si>
  <si>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</si>
  <si>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</si>
  <si>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</si>
  <si>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</si>
  <si>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</si>
  <si>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</si>
  <si>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</si>
  <si>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</si>
  <si>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</si>
  <si>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</si>
  <si>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</si>
  <si>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</si>
  <si>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</si>
  <si>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</si>
  <si>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</si>
  <si>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</si>
  <si>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</si>
  <si>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</si>
  <si>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</si>
  <si>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</si>
  <si>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</si>
  <si>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</si>
  <si>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</si>
  <si>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</si>
  <si>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</si>
  <si>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</si>
  <si>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</si>
  <si>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</si>
  <si>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</si>
  <si>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</si>
  <si>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</si>
  <si>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</si>
  <si>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</si>
  <si>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</si>
  <si>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</si>
  <si>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</si>
  <si>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</si>
  <si>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</si>
  <si>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</si>
  <si>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</si>
  <si>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</si>
  <si>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</si>
  <si>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</si>
  <si>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</si>
  <si>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</si>
  <si>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</si>
  <si>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</si>
  <si>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</si>
  <si>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</si>
  <si>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</si>
  <si>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</si>
  <si>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</si>
  <si>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</si>
  <si>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</si>
  <si>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</si>
  <si>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</si>
  <si>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</si>
  <si>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</si>
  <si>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</si>
  <si>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</si>
  <si>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</si>
  <si>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</si>
  <si>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</si>
  <si>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</si>
  <si>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</si>
  <si>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</si>
  <si>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</si>
  <si>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</si>
  <si>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</si>
  <si>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</si>
  <si>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</si>
  <si>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</si>
  <si>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</si>
  <si>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</si>
  <si>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</si>
  <si>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</si>
  <si>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</si>
  <si>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</si>
  <si>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</si>
  <si>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</si>
  <si>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</si>
  <si>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</si>
  <si>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</si>
  <si>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</si>
  <si>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</si>
  <si>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</si>
  <si>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</si>
  <si>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</si>
  <si>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</si>
  <si>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</si>
  <si>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</si>
  <si>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</si>
  <si>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</si>
  <si>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</si>
  <si>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</si>
  <si>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</si>
  <si>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</si>
  <si>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</si>
  <si>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</si>
  <si>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</si>
  <si>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</si>
  <si>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</si>
  <si>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</si>
  <si>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</si>
  <si>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</si>
  <si>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</si>
  <si>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</si>
  <si>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</si>
  <si>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</si>
  <si>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</si>
  <si>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</si>
  <si>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</si>
  <si>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</si>
  <si>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</si>
  <si>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</si>
  <si>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</si>
  <si>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</si>
  <si>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</si>
  <si>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</si>
  <si>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</si>
  <si>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</si>
  <si>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</si>
  <si>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</si>
  <si>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</si>
  <si>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</si>
  <si>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</si>
  <si>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</si>
  <si>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</si>
  <si>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</si>
  <si>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</si>
  <si>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</si>
  <si>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</si>
  <si>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</si>
  <si>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</si>
  <si>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</si>
  <si>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</si>
  <si>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</si>
  <si>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</si>
  <si>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</si>
  <si>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</si>
  <si>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</si>
  <si>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</si>
  <si>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</si>
  <si>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</si>
  <si>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</si>
  <si>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</si>
  <si>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</si>
  <si>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</si>
  <si>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</si>
  <si>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</si>
  <si>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</si>
  <si>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</si>
  <si>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</si>
  <si>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</si>
  <si>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</si>
  <si>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</si>
  <si>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</si>
  <si>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</si>
  <si>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</si>
  <si>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</si>
  <si>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</si>
  <si>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</si>
  <si>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</si>
  <si>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</si>
  <si>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</si>
  <si>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</si>
  <si>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</si>
  <si>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</si>
  <si>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</si>
  <si>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</si>
  <si>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</si>
  <si>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</si>
  <si>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</si>
  <si>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</si>
  <si>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</si>
  <si>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</si>
  <si>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</si>
  <si>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</si>
  <si>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</si>
  <si>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</si>
  <si>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</si>
  <si>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</si>
  <si>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</si>
  <si>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</si>
  <si>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</si>
  <si>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</si>
  <si>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</si>
  <si>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</si>
  <si>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</si>
  <si>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</si>
  <si>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</si>
  <si>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</si>
  <si>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</si>
  <si>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</si>
  <si>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</si>
  <si>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</si>
  <si>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</si>
  <si>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</si>
  <si>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</si>
  <si>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</si>
  <si>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</si>
  <si>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</si>
  <si>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</si>
  <si>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</si>
  <si>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</si>
  <si>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</si>
  <si>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</si>
  <si>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</si>
  <si>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</si>
  <si>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</si>
  <si>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</si>
  <si>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</si>
  <si>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</si>
  <si>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</si>
  <si>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</si>
  <si>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</si>
  <si>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</si>
  <si>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</si>
  <si>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</si>
  <si>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</si>
  <si>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</si>
  <si>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</si>
  <si>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</si>
  <si>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</si>
  <si>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</si>
  <si>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</si>
  <si>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</si>
  <si>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</si>
  <si>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</si>
  <si>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</si>
  <si>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</si>
  <si>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</si>
  <si>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</si>
  <si>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</si>
  <si>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</si>
  <si>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</si>
  <si>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</si>
  <si>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</si>
  <si>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</si>
  <si>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</si>
  <si>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</si>
  <si>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</si>
  <si>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</si>
  <si>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</si>
  <si>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</si>
  <si>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</si>
  <si>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</si>
  <si>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</si>
  <si>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</si>
  <si>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</si>
  <si>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</si>
  <si>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</si>
  <si>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</si>
  <si>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</si>
  <si>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</si>
  <si>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</si>
  <si>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</si>
  <si>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</si>
  <si>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</si>
  <si>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</si>
  <si>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</si>
  <si>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</si>
  <si>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</si>
  <si>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</si>
  <si>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</si>
  <si>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</si>
  <si>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</si>
  <si>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</si>
  <si>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</si>
  <si>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</si>
  <si>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</si>
  <si>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</si>
  <si>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</si>
  <si>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</si>
  <si>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</si>
  <si>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</si>
  <si>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</si>
  <si>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</si>
  <si>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</si>
  <si>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</si>
  <si>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</si>
  <si>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</si>
  <si>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</si>
  <si>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</si>
  <si>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</si>
  <si>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</si>
  <si>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</si>
  <si>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</si>
  <si>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</si>
  <si>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</si>
  <si>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</si>
  <si>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</si>
  <si>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</si>
  <si>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</si>
  <si>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</si>
  <si>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</si>
  <si>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</si>
  <si>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</si>
  <si>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</si>
  <si>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</si>
  <si>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</si>
  <si>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</si>
  <si>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</si>
  <si>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</si>
  <si>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</si>
  <si>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</si>
  <si>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</si>
  <si>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</si>
  <si>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</si>
  <si>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</si>
  <si>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</si>
  <si>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</si>
  <si>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</si>
  <si>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</si>
  <si>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</si>
  <si>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</si>
  <si>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</si>
  <si>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</si>
  <si>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</si>
  <si>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</si>
  <si>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</si>
  <si>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</si>
  <si>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</si>
  <si>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</si>
  <si>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</si>
  <si>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</si>
  <si>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</si>
  <si>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</si>
  <si>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</si>
  <si>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</si>
  <si>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</si>
  <si>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</si>
  <si>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</si>
  <si>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</si>
  <si>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</si>
  <si>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</si>
  <si>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</si>
  <si>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</si>
  <si>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</si>
  <si>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</si>
  <si>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</si>
  <si>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</si>
  <si>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</si>
  <si>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</si>
  <si>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</si>
  <si>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</si>
  <si>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</si>
  <si>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</si>
  <si>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</si>
  <si>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</si>
  <si>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</si>
  <si>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</si>
  <si>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</si>
  <si>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</si>
  <si>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</si>
  <si>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</si>
  <si>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</si>
  <si>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</si>
  <si>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</si>
  <si>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</si>
  <si>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</si>
  <si>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</si>
  <si>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</si>
  <si>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</si>
  <si>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</si>
  <si>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</si>
  <si>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</si>
  <si>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</si>
  <si>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</si>
  <si>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</si>
  <si>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</si>
  <si>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</si>
  <si>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</si>
  <si>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</si>
  <si>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</si>
  <si>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</si>
  <si>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</si>
  <si>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</si>
  <si>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</si>
  <si>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</si>
  <si>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</si>
  <si>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</si>
  <si>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</si>
  <si>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</si>
  <si>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</si>
  <si>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</si>
  <si>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</si>
  <si>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</si>
  <si>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</si>
  <si>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</si>
  <si>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</si>
  <si>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</si>
  <si>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</si>
  <si>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</si>
  <si>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</si>
  <si>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</si>
  <si>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</si>
  <si>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</si>
  <si>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</si>
  <si>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</si>
  <si>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</si>
  <si>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</si>
  <si>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</si>
  <si>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</si>
  <si>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</si>
  <si>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</si>
  <si>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</si>
  <si>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</si>
  <si>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</si>
  <si>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</si>
  <si>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</si>
  <si>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</si>
  <si>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</si>
  <si>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</si>
  <si>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</si>
  <si>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</si>
  <si>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</si>
  <si>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</si>
  <si>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</si>
  <si>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</si>
  <si>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</si>
  <si>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</si>
  <si>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</si>
  <si>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</si>
  <si>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</si>
  <si>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</si>
  <si>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</si>
  <si>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</si>
  <si>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</si>
  <si>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</si>
  <si>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</si>
  <si>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</si>
  <si>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</si>
  <si>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</si>
  <si>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</si>
  <si>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</si>
  <si>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</si>
  <si>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</si>
  <si>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</si>
  <si>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</si>
  <si>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</si>
  <si>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</si>
  <si>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</si>
  <si>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</si>
  <si>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</si>
  <si>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</si>
  <si>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</si>
  <si>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</si>
  <si>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</si>
  <si>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</si>
  <si>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</si>
  <si>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</si>
  <si>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</si>
  <si>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</si>
  <si>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</si>
  <si>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</si>
  <si>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</si>
  <si>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</si>
  <si>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</si>
  <si>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</si>
  <si>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</si>
  <si>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</si>
  <si>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</si>
  <si>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</si>
  <si>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</si>
  <si>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</si>
  <si>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</si>
  <si>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</si>
  <si>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</si>
  <si>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</si>
  <si>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</si>
  <si>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</si>
  <si>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</si>
  <si>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</si>
  <si>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</si>
  <si>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</si>
  <si>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</si>
  <si>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</si>
  <si>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</si>
  <si>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</si>
  <si>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</si>
  <si>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</si>
  <si>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</si>
  <si>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</si>
  <si>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</si>
  <si>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</si>
  <si>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</si>
  <si>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</si>
  <si>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</si>
  <si>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</si>
  <si>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</si>
  <si>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</si>
  <si>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</si>
  <si>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</si>
  <si>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</si>
  <si>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</si>
  <si>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</si>
  <si>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</si>
  <si>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</si>
  <si>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</si>
  <si>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</si>
  <si>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</si>
  <si>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</si>
  <si>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</si>
  <si>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</si>
  <si>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</si>
  <si>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</si>
  <si>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</si>
  <si>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</si>
  <si>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</si>
  <si>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</si>
  <si>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</si>
  <si>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</si>
  <si>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</si>
  <si>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</si>
  <si>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</si>
  <si>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</si>
  <si>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</si>
  <si>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</si>
  <si>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</si>
  <si>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</si>
  <si>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</si>
  <si>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</si>
  <si>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</si>
  <si>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</si>
  <si>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</si>
  <si>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</si>
  <si>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</si>
  <si>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</si>
  <si>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</si>
  <si>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</si>
  <si>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</si>
  <si>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</si>
  <si>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</si>
  <si>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</si>
  <si>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</si>
  <si>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</si>
  <si>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</si>
  <si>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</si>
  <si>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</si>
  <si>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</si>
  <si>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</si>
  <si>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</si>
  <si>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</si>
  <si>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</si>
  <si>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</si>
  <si>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</si>
  <si>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</si>
  <si>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</si>
  <si>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</si>
  <si>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</si>
  <si>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</si>
  <si>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</si>
  <si>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</si>
  <si>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</si>
  <si>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</si>
  <si>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</si>
  <si>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</si>
  <si>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</si>
  <si>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</si>
  <si>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</si>
  <si>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</si>
  <si>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</si>
  <si>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</si>
  <si>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</si>
  <si>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</si>
  <si>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</si>
  <si>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</si>
  <si>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</si>
  <si>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</si>
  <si>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</si>
  <si>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</si>
  <si>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</si>
  <si>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</si>
  <si>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</si>
  <si>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</si>
  <si>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</si>
  <si>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</si>
  <si>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</si>
  <si>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</si>
  <si>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</si>
  <si>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</si>
  <si>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</si>
  <si>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</si>
  <si>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</si>
  <si>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</si>
  <si>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</si>
  <si>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</si>
  <si>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</si>
  <si>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</si>
  <si>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</si>
  <si>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</si>
  <si>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</si>
  <si>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</si>
  <si>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</si>
  <si>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</si>
  <si>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</si>
  <si>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</si>
  <si>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</si>
  <si>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</si>
  <si>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</si>
  <si>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</si>
  <si>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</si>
  <si>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</si>
  <si>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</si>
  <si>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</si>
  <si>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</si>
  <si>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</si>
  <si>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</si>
  <si>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</si>
  <si>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</si>
  <si>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</si>
  <si>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</si>
  <si>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</si>
  <si>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</si>
  <si>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</si>
  <si>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</si>
  <si>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</si>
  <si>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</si>
  <si>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</si>
  <si>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</si>
  <si>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</si>
  <si>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</si>
  <si>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</si>
  <si>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</si>
  <si>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</si>
  <si>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</si>
  <si>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</si>
  <si>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</si>
  <si>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</si>
  <si>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</si>
  <si>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</si>
  <si>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</si>
  <si>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</si>
  <si>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</si>
  <si>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</si>
  <si>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</si>
  <si>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</si>
  <si>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</si>
  <si>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</si>
  <si>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</si>
  <si>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</si>
  <si>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</si>
  <si>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</si>
  <si>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</si>
  <si>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</si>
  <si>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</si>
  <si>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</si>
  <si>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</si>
  <si>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</si>
  <si>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</si>
  <si>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</si>
  <si>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</si>
  <si>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</si>
  <si>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</si>
  <si>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</si>
  <si>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</si>
  <si>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</si>
  <si>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</si>
  <si>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</si>
  <si>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</si>
  <si>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</si>
  <si>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</si>
  <si>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</si>
  <si>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</si>
  <si>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</si>
  <si>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</si>
  <si>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</si>
  <si>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</si>
  <si>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</si>
  <si>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</si>
  <si>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</si>
  <si>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</si>
  <si>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</si>
  <si>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</si>
  <si>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</si>
  <si>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</si>
  <si>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</si>
  <si>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</si>
  <si>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</si>
  <si>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</si>
  <si>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</si>
  <si>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</si>
  <si>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</si>
  <si>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</si>
  <si>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</si>
  <si>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</si>
  <si>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</si>
  <si>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</si>
  <si>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</si>
  <si>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</si>
  <si>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</si>
  <si>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</si>
  <si>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</si>
  <si>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</si>
  <si>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</si>
  <si>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</si>
  <si>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</si>
  <si>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</si>
  <si>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</si>
  <si>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</si>
  <si>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</si>
  <si>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</si>
  <si>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</si>
  <si>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</si>
  <si>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</si>
  <si>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</si>
  <si>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</si>
  <si>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</si>
  <si>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</si>
  <si>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</si>
  <si>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</si>
  <si>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</si>
  <si>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</si>
  <si>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</si>
  <si>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</si>
  <si>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</si>
  <si>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</si>
  <si>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</si>
  <si>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</si>
  <si>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</si>
  <si>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</si>
  <si>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</si>
  <si>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</si>
  <si>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</si>
  <si>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</si>
  <si>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</si>
  <si>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</si>
  <si>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</si>
  <si>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</si>
  <si>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</si>
  <si>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</si>
  <si>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</si>
  <si>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</si>
  <si>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</si>
  <si>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</si>
  <si>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</si>
  <si>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</si>
  <si>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</si>
  <si>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</si>
  <si>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</si>
  <si>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</si>
  <si>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</si>
  <si>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</si>
  <si>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</si>
  <si>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</si>
  <si>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</si>
  <si>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</si>
  <si>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</si>
  <si>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</si>
  <si>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</si>
  <si>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</si>
  <si>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</si>
  <si>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</si>
  <si>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</si>
  <si>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</si>
  <si>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</si>
  <si>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</si>
  <si>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</si>
  <si>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</si>
  <si>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</si>
  <si>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</si>
  <si>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</si>
  <si>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</si>
  <si>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</si>
  <si>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</si>
  <si>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</si>
  <si>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</si>
  <si>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</si>
  <si>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</si>
  <si>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</si>
  <si>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</si>
  <si>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</si>
  <si>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</si>
  <si>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</si>
  <si>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</si>
  <si>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</si>
  <si>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</si>
  <si>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</si>
  <si>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</si>
  <si>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</si>
  <si>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</si>
  <si>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</si>
  <si>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</si>
  <si>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</si>
  <si>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</si>
  <si>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</si>
  <si>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</si>
  <si>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</si>
  <si>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</si>
  <si>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</si>
  <si>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</si>
  <si>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</si>
  <si>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</si>
  <si>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</si>
  <si>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</si>
  <si>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</si>
  <si>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</si>
  <si>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</si>
  <si>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</si>
  <si>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</si>
  <si>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</si>
  <si>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</si>
  <si>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</si>
  <si>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</si>
  <si>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</si>
  <si>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</si>
  <si>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</si>
  <si>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</si>
  <si>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</si>
  <si>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</si>
  <si>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</si>
  <si>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</si>
  <si>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</si>
  <si>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</si>
  <si>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</si>
  <si>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</si>
  <si>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</si>
  <si>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</si>
  <si>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</si>
  <si>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</si>
  <si>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</si>
  <si>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</si>
  <si>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</si>
  <si>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</si>
  <si>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</si>
  <si>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</si>
  <si>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</si>
  <si>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</si>
  <si>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</si>
  <si>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</si>
  <si>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</si>
  <si>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</si>
  <si>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</si>
  <si>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</si>
  <si>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</si>
  <si>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</si>
  <si>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</si>
  <si>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</si>
  <si>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</si>
  <si>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</si>
  <si>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</si>
  <si>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</si>
  <si>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</si>
  <si>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</si>
  <si>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</si>
  <si>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</si>
  <si>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</si>
  <si>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</si>
  <si>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</si>
  <si>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</si>
  <si>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</si>
  <si>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</si>
  <si>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</si>
  <si>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</si>
  <si>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</si>
  <si>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</si>
  <si>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</si>
  <si>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</si>
  <si>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</si>
  <si>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</si>
  <si>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</si>
  <si>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</si>
  <si>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</si>
  <si>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</si>
  <si>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</si>
  <si>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</si>
  <si>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</si>
  <si>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</si>
  <si>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</si>
  <si>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</si>
  <si>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</si>
  <si>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</si>
  <si>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</si>
  <si>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</si>
  <si>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</si>
  <si>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</si>
  <si>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</si>
  <si>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</si>
  <si>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</si>
  <si>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</si>
  <si>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</si>
  <si>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</si>
  <si>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</si>
  <si>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</si>
  <si>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</si>
  <si>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</si>
  <si>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</si>
  <si>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</si>
  <si>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</si>
  <si>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</si>
  <si>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</si>
  <si>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</si>
  <si>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</si>
  <si>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</si>
  <si>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</si>
  <si>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</si>
  <si>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</si>
  <si>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</si>
  <si>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</si>
  <si>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</si>
  <si>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</si>
  <si>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</si>
  <si>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</si>
  <si>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</si>
  <si>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</si>
  <si>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</si>
  <si>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</si>
  <si>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</si>
  <si>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</si>
  <si>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</si>
  <si>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</si>
  <si>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</si>
  <si>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</si>
  <si>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</si>
  <si>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</si>
  <si>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</si>
  <si>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</si>
  <si>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</si>
  <si>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</si>
  <si>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</si>
  <si>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</si>
  <si>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</si>
  <si>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</si>
  <si>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</si>
  <si>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</si>
  <si>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</si>
  <si>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</si>
  <si>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</si>
  <si>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</si>
  <si>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</si>
  <si>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</si>
  <si>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</si>
  <si>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</si>
  <si>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</si>
  <si>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</si>
  <si>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</si>
  <si>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</si>
  <si>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</si>
  <si>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</si>
  <si>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</si>
  <si>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</si>
  <si>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</si>
  <si>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</si>
  <si>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</si>
  <si>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</si>
  <si>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</si>
  <si>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</si>
  <si>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</si>
  <si>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</si>
  <si>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</si>
  <si>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</si>
  <si>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</si>
  <si>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</si>
  <si>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</si>
  <si>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</si>
  <si>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</si>
  <si>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</si>
  <si>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</si>
  <si>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</si>
  <si>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</si>
  <si>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</si>
  <si>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</si>
  <si>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</si>
  <si>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</si>
  <si>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</si>
  <si>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</si>
  <si>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</si>
  <si>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</si>
  <si>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</si>
  <si>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</si>
  <si>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</si>
  <si>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</si>
  <si>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</si>
  <si>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</si>
  <si>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</si>
  <si>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</si>
  <si>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</si>
  <si>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</si>
  <si>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</si>
  <si>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</si>
  <si>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</si>
  <si>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</si>
  <si>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</si>
  <si>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</si>
  <si>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</si>
  <si>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</si>
  <si>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</si>
  <si>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</si>
  <si>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</si>
  <si>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</si>
  <si>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</si>
  <si>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</si>
  <si>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</si>
  <si>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</si>
  <si>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</si>
  <si>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</si>
  <si>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</si>
  <si>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</si>
  <si>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</si>
  <si>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</si>
  <si>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</si>
  <si>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</si>
  <si>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</si>
  <si>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</si>
  <si>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</si>
  <si>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</si>
  <si>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</si>
  <si>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</si>
  <si>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</si>
  <si>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</si>
  <si>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</si>
  <si>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</si>
  <si>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</si>
  <si>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</si>
  <si>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</si>
  <si>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</si>
  <si>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</si>
  <si>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</si>
  <si>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</si>
  <si>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</si>
  <si>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</si>
  <si>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</si>
  <si>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</si>
  <si>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</si>
  <si>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</si>
  <si>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</si>
  <si>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</si>
  <si>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</si>
  <si>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</si>
  <si>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</si>
  <si>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</si>
  <si>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</si>
  <si>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</si>
  <si>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</si>
  <si>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</si>
  <si>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</si>
  <si>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</si>
  <si>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</si>
  <si>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</si>
  <si>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</si>
  <si>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</si>
  <si>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</si>
  <si>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</si>
  <si>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</si>
  <si>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</si>
  <si>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</si>
  <si>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</si>
  <si>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</si>
  <si>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</si>
  <si>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</si>
  <si>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</si>
  <si>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</si>
  <si>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</si>
  <si>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</si>
  <si>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</si>
  <si>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</si>
  <si>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</si>
  <si>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</si>
  <si>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</si>
  <si>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</si>
  <si>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</si>
  <si>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</si>
  <si>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</si>
  <si>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</si>
  <si>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</si>
  <si>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</si>
  <si>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</si>
  <si>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</si>
  <si>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</si>
  <si>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</si>
  <si>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</si>
  <si>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</si>
  <si>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</si>
  <si>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</si>
  <si>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</si>
  <si>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</si>
  <si>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</si>
  <si>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</si>
  <si>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</si>
  <si>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</si>
  <si>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</si>
  <si>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</si>
  <si>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</si>
  <si>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</si>
  <si>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</si>
  <si>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</si>
  <si>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</si>
  <si>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</si>
  <si>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</si>
  <si>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</si>
  <si>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</si>
  <si>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</si>
  <si>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</si>
  <si>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</si>
  <si>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</si>
  <si>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</si>
  <si>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</si>
  <si>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</si>
  <si>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</si>
  <si>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</si>
  <si>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</si>
  <si>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</si>
  <si>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</si>
  <si>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</si>
  <si>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</si>
  <si>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</si>
  <si>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</si>
  <si>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</si>
  <si>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</si>
  <si>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</si>
  <si>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</si>
  <si>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</si>
  <si>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</si>
  <si>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</si>
  <si>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</si>
  <si>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</si>
  <si>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</si>
  <si>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</si>
  <si>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</si>
  <si>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</si>
  <si>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</si>
  <si>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</si>
  <si>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</si>
  <si>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</si>
  <si>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</si>
  <si>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</si>
  <si>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</si>
  <si>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</si>
  <si>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</si>
  <si>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</si>
  <si>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</si>
  <si>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</si>
  <si>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</si>
  <si>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</si>
  <si>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</si>
  <si>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</si>
  <si>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</si>
  <si>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</si>
  <si>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</si>
  <si>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</si>
  <si>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</si>
  <si>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</si>
  <si>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</si>
  <si>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</si>
  <si>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</si>
  <si>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</si>
  <si>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</si>
  <si>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</si>
  <si>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</si>
  <si>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</si>
  <si>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</si>
  <si>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</si>
  <si>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</si>
  <si>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</si>
  <si>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</si>
  <si>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</si>
  <si>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</si>
  <si>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</si>
  <si>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</si>
  <si>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</si>
  <si>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</si>
  <si>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</si>
  <si>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</si>
  <si>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</si>
  <si>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</si>
  <si>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</si>
  <si>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</si>
  <si>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</si>
  <si>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</si>
  <si>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</si>
  <si>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</si>
  <si>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</si>
  <si>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</si>
  <si>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</si>
  <si>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</si>
  <si>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</si>
  <si>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</si>
  <si>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</si>
  <si>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</si>
  <si>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</si>
  <si>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</si>
  <si>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</si>
  <si>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</si>
  <si>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</si>
  <si>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</si>
  <si>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</si>
  <si>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</si>
  <si>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</si>
  <si>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</si>
  <si>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</si>
  <si>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</si>
  <si>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</si>
  <si>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</si>
  <si>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</si>
  <si>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</si>
  <si>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</si>
  <si>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</si>
  <si>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</si>
  <si>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</si>
  <si>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</si>
  <si>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</si>
  <si>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</si>
  <si>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</si>
  <si>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</si>
  <si>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</si>
  <si>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</si>
  <si>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</si>
  <si>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</si>
  <si>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</si>
  <si>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</si>
  <si>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</si>
  <si>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</si>
  <si>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</si>
  <si>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</si>
  <si>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</si>
  <si>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</si>
  <si>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</si>
  <si>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</si>
  <si>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</si>
  <si>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</si>
  <si>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</si>
  <si>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</si>
  <si>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</si>
  <si>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</si>
  <si>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</si>
  <si>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</si>
  <si>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</si>
  <si>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</si>
  <si>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</si>
  <si>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</si>
  <si>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</si>
  <si>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</si>
  <si>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</si>
  <si>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</si>
  <si>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</si>
  <si>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</si>
  <si>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</si>
  <si>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</si>
  <si>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</si>
  <si>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</si>
  <si>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</si>
  <si>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</si>
  <si>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</si>
  <si>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</si>
  <si>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</si>
  <si>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</si>
  <si>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</si>
  <si>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</si>
  <si>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</si>
  <si>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</si>
  <si>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</si>
  <si>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</si>
  <si>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</si>
  <si>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</si>
  <si>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</si>
  <si>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</si>
  <si>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</si>
  <si>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</si>
  <si>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</si>
  <si>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</si>
  <si>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</si>
  <si>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</si>
  <si>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</si>
  <si>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</si>
  <si>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</si>
  <si>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</si>
  <si>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</si>
  <si>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</si>
  <si>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</si>
  <si>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</si>
  <si>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</si>
  <si>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</si>
  <si>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</si>
  <si>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</si>
  <si>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</si>
  <si>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</si>
  <si>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</si>
  <si>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</si>
  <si>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</si>
  <si>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</si>
  <si>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</si>
  <si>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</si>
  <si>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</si>
  <si>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</si>
  <si>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</si>
  <si>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</si>
  <si>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</si>
  <si>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</si>
  <si>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</si>
  <si>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</si>
  <si>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</si>
  <si>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</si>
  <si>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</si>
  <si>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</si>
  <si>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</si>
  <si>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</si>
  <si>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</si>
  <si>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</si>
  <si>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</si>
  <si>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</si>
  <si>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</si>
  <si>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</si>
  <si>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</si>
  <si>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</si>
  <si>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</si>
  <si>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</si>
  <si>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</si>
  <si>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</si>
  <si>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</si>
  <si>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</si>
  <si>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</si>
  <si>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</si>
  <si>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</si>
  <si>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</si>
  <si>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</si>
  <si>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</si>
  <si>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</si>
  <si>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</si>
  <si>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</si>
  <si>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</si>
  <si>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</si>
  <si>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</si>
  <si>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</si>
  <si>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</si>
  <si>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</si>
  <si>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</si>
  <si>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</si>
  <si>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</si>
  <si>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</si>
  <si>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</si>
  <si>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</si>
  <si>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</si>
  <si>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</si>
  <si>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</si>
  <si>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</si>
  <si>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</si>
  <si>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</si>
  <si>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</si>
  <si>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</si>
  <si>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</si>
  <si>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</si>
  <si>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</si>
  <si>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</si>
  <si>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</si>
  <si>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</si>
  <si>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</si>
  <si>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</si>
  <si>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</si>
  <si>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</si>
  <si>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</si>
  <si>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</si>
  <si>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</si>
  <si>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</si>
  <si>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</si>
  <si>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</si>
  <si>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</si>
  <si>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</si>
  <si>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</si>
  <si>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</si>
  <si>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</si>
  <si>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</si>
  <si>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</si>
  <si>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</si>
  <si>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</si>
  <si>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</si>
  <si>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</si>
  <si>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</si>
  <si>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</si>
  <si>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</si>
  <si>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</si>
  <si>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</si>
  <si>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</si>
  <si>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</si>
  <si>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</si>
  <si>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</si>
  <si>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</si>
  <si>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</si>
  <si>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</si>
  <si>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</si>
  <si>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</si>
  <si>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</si>
  <si>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</si>
  <si>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</si>
  <si>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</si>
  <si>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</si>
  <si>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</si>
  <si>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</si>
  <si>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</si>
  <si>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</si>
  <si>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</si>
  <si>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</si>
  <si>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</si>
  <si>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</si>
  <si>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</si>
  <si>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</si>
  <si>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</si>
  <si>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</si>
  <si>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</si>
  <si>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</si>
  <si>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</si>
  <si>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</si>
  <si>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</si>
  <si>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</si>
  <si>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</si>
  <si>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</si>
  <si>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</si>
  <si>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</si>
  <si>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</si>
  <si>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</si>
  <si>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</si>
  <si>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</si>
  <si>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</si>
  <si>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</si>
  <si>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</si>
  <si>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</si>
  <si>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</si>
  <si>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</si>
  <si>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</si>
  <si>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</si>
  <si>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</si>
  <si>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</si>
  <si>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</si>
  <si>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</si>
  <si>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</si>
  <si>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</si>
  <si>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</si>
  <si>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</si>
  <si>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</si>
  <si>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</si>
  <si>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</si>
  <si>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</si>
  <si>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</si>
  <si>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</si>
  <si>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</si>
  <si>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</si>
  <si>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</si>
  <si>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</si>
  <si>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</si>
  <si>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</si>
  <si>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</si>
  <si>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</si>
  <si>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</si>
  <si>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</si>
  <si>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</si>
  <si>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</si>
  <si>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</si>
  <si>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</si>
  <si>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</si>
  <si>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</si>
  <si>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</si>
  <si>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</si>
  <si>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</si>
  <si>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</si>
  <si>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</si>
  <si>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</si>
  <si>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</si>
  <si>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</si>
  <si>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</si>
  <si>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</si>
  <si>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</si>
  <si>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</si>
  <si>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</si>
  <si>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</si>
  <si>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</si>
  <si>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</si>
  <si>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</si>
  <si>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</si>
  <si>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</si>
  <si>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</si>
  <si>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</si>
  <si>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</si>
  <si>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</si>
  <si>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</si>
  <si>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</si>
  <si>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</si>
  <si>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</si>
  <si>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</si>
  <si>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</si>
  <si>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</si>
  <si>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</si>
  <si>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</si>
  <si>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</si>
  <si>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</si>
  <si>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</si>
  <si>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</si>
  <si>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</si>
  <si>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</si>
  <si>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</si>
  <si>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</si>
  <si>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</si>
  <si>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</si>
  <si>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</si>
  <si>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</si>
  <si>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</si>
  <si>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</si>
  <si>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</si>
  <si>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</si>
  <si>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</si>
  <si>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</si>
  <si>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</si>
  <si>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</si>
  <si>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</si>
  <si>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</si>
  <si>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</si>
  <si>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</si>
  <si>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</si>
  <si>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</si>
  <si>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</si>
  <si>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</si>
  <si>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</si>
  <si>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</si>
  <si>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</si>
  <si>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</si>
  <si>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</si>
  <si>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</si>
  <si>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</si>
  <si>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</si>
  <si>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</si>
  <si>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</si>
  <si>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</si>
  <si>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</si>
  <si>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</si>
  <si>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</si>
  <si>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</si>
  <si>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</si>
  <si>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</si>
  <si>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</si>
  <si>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</si>
  <si>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</si>
  <si>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</si>
  <si>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</si>
  <si>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</si>
  <si>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</si>
  <si>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</si>
  <si>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</si>
  <si>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</si>
  <si>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</si>
  <si>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</si>
  <si>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</si>
  <si>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</si>
  <si>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</si>
  <si>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</si>
  <si>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</si>
  <si>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</si>
  <si>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</si>
  <si>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</si>
  <si>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</si>
  <si>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</si>
  <si>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</si>
  <si>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</si>
  <si>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</si>
  <si>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</si>
  <si>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</si>
  <si>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</si>
  <si>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</si>
  <si>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</si>
  <si>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</si>
  <si>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</si>
  <si>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</si>
  <si>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</si>
  <si>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</si>
  <si>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</si>
  <si>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</si>
  <si>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</si>
  <si>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</si>
  <si>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</si>
  <si>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</si>
  <si>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</si>
  <si>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</si>
  <si>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</si>
  <si>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</si>
  <si>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</si>
  <si>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</si>
  <si>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</si>
  <si>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</si>
  <si>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</si>
  <si>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</si>
  <si>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</si>
  <si>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</si>
  <si>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</si>
  <si>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</si>
  <si>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</si>
  <si>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</si>
  <si>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</si>
  <si>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</si>
  <si>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</si>
  <si>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</si>
  <si>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</si>
  <si>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</si>
  <si>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</si>
  <si>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</si>
  <si>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</si>
  <si>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</si>
  <si>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</si>
  <si>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</si>
  <si>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</si>
  <si>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</si>
  <si>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</si>
  <si>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</si>
  <si>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</si>
  <si>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</si>
  <si>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</si>
  <si>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</si>
  <si>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</si>
  <si>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</si>
  <si>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</si>
  <si>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</si>
  <si>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</si>
  <si>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</si>
  <si>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</si>
  <si>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</si>
  <si>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</si>
  <si>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</si>
  <si>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</si>
  <si>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</si>
  <si>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</si>
  <si>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</si>
  <si>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</si>
  <si>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</si>
  <si>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</si>
  <si>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</si>
  <si>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</si>
  <si>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</si>
  <si>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</si>
  <si>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</si>
  <si>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</si>
  <si>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</si>
  <si>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</si>
  <si>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</si>
  <si>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</si>
  <si>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</si>
  <si>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</si>
  <si>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</si>
  <si>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</si>
  <si>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</si>
  <si>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</si>
  <si>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</si>
  <si>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</si>
  <si>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</si>
  <si>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</si>
  <si>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</si>
  <si>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</si>
  <si>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</si>
  <si>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</si>
  <si>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</si>
  <si>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</si>
  <si>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</si>
  <si>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</si>
  <si>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</si>
  <si>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</si>
  <si>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</si>
  <si>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</si>
  <si>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</si>
  <si>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</si>
  <si>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</si>
  <si>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</si>
  <si>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</si>
  <si>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</si>
  <si>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</si>
  <si>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</si>
  <si>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</si>
  <si>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</si>
  <si>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</si>
  <si>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</si>
  <si>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</si>
  <si>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</si>
  <si>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</si>
  <si>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</si>
  <si>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</si>
  <si>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</si>
  <si>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</si>
  <si>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</si>
  <si>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</si>
  <si>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</si>
  <si>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</si>
  <si>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</si>
  <si>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</si>
  <si>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</si>
  <si>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</si>
  <si>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</si>
  <si>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</si>
  <si>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</si>
  <si>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</si>
  <si>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</si>
  <si>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</si>
  <si>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</si>
  <si>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</si>
  <si>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</si>
  <si>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</si>
  <si>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</si>
  <si>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</si>
  <si>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</si>
  <si>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</si>
  <si>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</si>
  <si>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</si>
  <si>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</si>
  <si>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</si>
  <si>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</si>
  <si>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</si>
  <si>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</si>
  <si>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</si>
  <si>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</si>
  <si>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</si>
  <si>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</si>
  <si>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</si>
  <si>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</si>
  <si>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</si>
  <si>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</si>
  <si>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</si>
  <si>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</si>
  <si>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</si>
  <si>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</si>
  <si>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</si>
  <si>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</si>
  <si>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</si>
  <si>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</si>
  <si>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</si>
  <si>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</si>
  <si>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</si>
  <si>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</si>
  <si>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</si>
  <si>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</si>
  <si>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</si>
  <si>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</si>
  <si>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</si>
  <si>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</si>
  <si>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</si>
  <si>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</si>
  <si>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</si>
  <si>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</si>
  <si>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</si>
  <si>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</si>
  <si>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</si>
  <si>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</si>
  <si>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</si>
  <si>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</si>
  <si>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</si>
  <si>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</si>
  <si>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</si>
  <si>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</si>
  <si>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</si>
  <si>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</si>
  <si>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</si>
  <si>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</si>
  <si>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</si>
  <si>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</si>
  <si>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</si>
  <si>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</si>
  <si>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</si>
  <si>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</si>
  <si>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</si>
  <si>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</si>
  <si>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</si>
  <si>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</si>
  <si>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</si>
  <si>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</si>
  <si>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</si>
  <si>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</si>
  <si>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</si>
  <si>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</si>
  <si>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</si>
  <si>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</si>
  <si>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</si>
  <si>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</si>
  <si>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</si>
  <si>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</si>
  <si>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</si>
  <si>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</si>
  <si>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</si>
  <si>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</si>
  <si>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</si>
  <si>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</si>
  <si>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</si>
  <si>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</si>
  <si>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</si>
  <si>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</si>
  <si>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</si>
  <si>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</si>
  <si>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</si>
  <si>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</si>
  <si>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</si>
  <si>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</si>
  <si>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</si>
  <si>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</si>
  <si>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</si>
  <si>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</si>
  <si>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</si>
  <si>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</si>
  <si>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</si>
  <si>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</si>
  <si>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</si>
  <si>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</si>
  <si>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</si>
  <si>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</si>
  <si>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</si>
  <si>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</si>
  <si>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</si>
  <si>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</si>
  <si>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</si>
  <si>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</si>
  <si>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</si>
  <si>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</si>
  <si>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</si>
  <si>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</si>
  <si>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</si>
  <si>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</si>
  <si>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</si>
  <si>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</si>
  <si>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</si>
  <si>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</si>
  <si>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</si>
  <si>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</si>
  <si>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</si>
  <si>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</si>
  <si>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</si>
  <si>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</si>
  <si>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</si>
  <si>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</si>
  <si>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</si>
  <si>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</si>
  <si>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</si>
  <si>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</si>
  <si>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</si>
  <si>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</si>
  <si>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</si>
  <si>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</si>
  <si>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</si>
  <si>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</si>
  <si>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</si>
  <si>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</si>
  <si>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</si>
  <si>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</si>
  <si>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</si>
  <si>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</si>
  <si>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</si>
  <si>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</si>
  <si>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</si>
  <si>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</si>
  <si>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</si>
  <si>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</si>
  <si>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</si>
  <si>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</si>
  <si>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</si>
  <si>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</si>
  <si>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</si>
  <si>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</si>
  <si>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</si>
  <si>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</si>
  <si>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</si>
  <si>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</si>
  <si>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</si>
  <si>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</si>
  <si>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</si>
  <si>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</si>
  <si>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</si>
  <si>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</si>
  <si>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</si>
  <si>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</si>
  <si>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</si>
  <si>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</si>
  <si>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</si>
  <si>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</si>
  <si>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</si>
  <si>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</si>
  <si>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</si>
  <si>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</si>
  <si>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</si>
  <si>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</si>
  <si>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</si>
  <si>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</si>
  <si>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</si>
  <si>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</si>
  <si>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</si>
  <si>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</si>
  <si>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</si>
  <si>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</si>
  <si>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</si>
  <si>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</si>
  <si>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</si>
  <si>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</si>
  <si>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</si>
  <si>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</si>
  <si>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</si>
  <si>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</si>
  <si>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</si>
  <si>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</si>
  <si>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</si>
  <si>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</si>
  <si>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</si>
  <si>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</si>
  <si>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</si>
  <si>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</si>
  <si>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</si>
  <si>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</si>
  <si>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</si>
  <si>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</si>
  <si>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</si>
  <si>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</si>
  <si>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</si>
  <si>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</si>
  <si>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</si>
  <si>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</si>
  <si>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</si>
  <si>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</si>
  <si>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</si>
  <si>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</si>
  <si>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</si>
  <si>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</si>
  <si>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</si>
  <si>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</si>
  <si>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</si>
  <si>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</si>
  <si>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</si>
  <si>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</si>
  <si>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</si>
  <si>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</si>
  <si>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</si>
  <si>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</si>
  <si>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</si>
  <si>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</si>
  <si>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</si>
  <si>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</si>
  <si>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</si>
  <si>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</si>
  <si>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</si>
  <si>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</si>
  <si>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</si>
  <si>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</si>
  <si>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</si>
  <si>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</si>
  <si>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</si>
  <si>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</si>
  <si>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</si>
  <si>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</si>
  <si>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</si>
  <si>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</si>
  <si>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</si>
  <si>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</si>
  <si>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</si>
  <si>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</si>
  <si>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</si>
  <si>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</si>
  <si>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</si>
  <si>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</si>
  <si>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</si>
  <si>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</si>
  <si>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</si>
  <si>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</si>
  <si>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</si>
  <si>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</si>
  <si>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</si>
  <si>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</si>
  <si>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</si>
  <si>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</si>
  <si>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</si>
  <si>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</si>
  <si>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</si>
  <si>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</si>
  <si>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</si>
  <si>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</si>
  <si>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</si>
  <si>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</si>
  <si>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</si>
  <si>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</si>
  <si>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</si>
  <si>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</si>
  <si>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</si>
  <si>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</si>
  <si>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</si>
  <si>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</si>
  <si>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</si>
  <si>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</si>
  <si>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</si>
  <si>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</si>
  <si>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</si>
  <si>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</si>
  <si>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</si>
  <si>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</si>
  <si>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</si>
  <si>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</si>
  <si>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</si>
  <si>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</si>
  <si>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</si>
  <si>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</si>
  <si>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</si>
  <si>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</si>
  <si>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</si>
  <si>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</si>
  <si>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</si>
  <si>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</si>
  <si>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</si>
  <si>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</si>
  <si>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</si>
  <si>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</si>
  <si>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</si>
  <si>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</si>
  <si>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</si>
  <si>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</si>
  <si>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</si>
  <si>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</si>
  <si>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</si>
  <si>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</si>
  <si>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</si>
  <si>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</si>
  <si>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</si>
  <si>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</si>
  <si>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</si>
  <si>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</si>
  <si>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</si>
  <si>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</si>
  <si>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</si>
  <si>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</si>
  <si>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</si>
  <si>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</si>
  <si>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</si>
  <si>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</si>
  <si>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</si>
  <si>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</si>
  <si>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</si>
  <si>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</si>
  <si>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</si>
  <si>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</si>
  <si>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</si>
  <si>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</si>
  <si>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</si>
  <si>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</si>
  <si>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</si>
  <si>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</si>
  <si>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</si>
  <si>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</si>
  <si>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</si>
  <si>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</si>
  <si>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</si>
  <si>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</si>
  <si>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</si>
  <si>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</si>
  <si>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</si>
  <si>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</si>
  <si>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</si>
  <si>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</si>
  <si>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</si>
  <si>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</si>
  <si>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</si>
  <si>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</si>
  <si>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</si>
  <si>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</si>
  <si>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</si>
  <si>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</si>
  <si>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</si>
  <si>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</si>
  <si>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</si>
  <si>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</si>
  <si>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</si>
  <si>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</si>
  <si>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</si>
  <si>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</si>
  <si>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</si>
  <si>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</si>
  <si>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</si>
  <si>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</si>
  <si>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</si>
  <si>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</si>
  <si>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</si>
  <si>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</si>
  <si>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</si>
  <si>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</si>
  <si>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</si>
  <si>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</si>
  <si>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</si>
  <si>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</si>
  <si>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</si>
  <si>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</si>
  <si>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</si>
  <si>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</si>
  <si>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</si>
  <si>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</si>
  <si>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</si>
  <si>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</si>
  <si>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</si>
  <si>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</si>
  <si>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</si>
  <si>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</si>
  <si>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</si>
  <si>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</si>
  <si>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</si>
  <si>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</si>
  <si>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</si>
  <si>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</si>
  <si>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</si>
  <si>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</si>
  <si>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</si>
  <si>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</si>
  <si>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</si>
  <si>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</si>
  <si>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</si>
  <si>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</si>
  <si>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</si>
  <si>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</si>
  <si>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</si>
  <si>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</si>
  <si>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</si>
  <si>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</si>
  <si>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</si>
  <si>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</si>
  <si>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</si>
  <si>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</si>
  <si>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</si>
  <si>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</si>
  <si>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</si>
  <si>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</si>
  <si>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</si>
  <si>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</si>
  <si>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</si>
  <si>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</si>
  <si>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</si>
  <si>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</si>
  <si>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</si>
  <si>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</si>
  <si>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</si>
  <si>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</si>
  <si>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</si>
  <si>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</si>
  <si>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</si>
  <si>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</si>
  <si>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</si>
  <si>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</si>
  <si>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</si>
  <si>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</si>
  <si>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</si>
  <si>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</si>
  <si>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</si>
  <si>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</si>
  <si>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</si>
  <si>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</si>
  <si>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</si>
  <si>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</si>
  <si>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</si>
  <si>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</si>
  <si>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</si>
  <si>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</si>
  <si>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</si>
  <si>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</si>
  <si>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</si>
  <si>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</si>
  <si>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</si>
  <si>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</si>
  <si>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</si>
  <si>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</si>
  <si>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</si>
  <si>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</si>
  <si>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</si>
  <si>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</si>
  <si>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</si>
  <si>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</si>
  <si>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</si>
  <si>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</si>
  <si>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</si>
  <si>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</si>
  <si>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</si>
  <si>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</si>
  <si>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</si>
  <si>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</si>
  <si>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</si>
  <si>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</si>
  <si>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</si>
  <si>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</si>
  <si>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</si>
  <si>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</si>
  <si>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</si>
  <si>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</si>
  <si>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</si>
  <si>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</si>
  <si>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</si>
  <si>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</si>
  <si>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</si>
  <si>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</si>
  <si>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</si>
  <si>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</si>
  <si>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</si>
  <si>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</si>
  <si>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</si>
  <si>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</si>
  <si>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</si>
  <si>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</si>
  <si>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</si>
  <si>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</si>
  <si>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</si>
  <si>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</si>
  <si>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</si>
  <si>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</si>
  <si>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</si>
  <si>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</si>
  <si>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</si>
  <si>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</si>
  <si>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</si>
  <si>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</si>
  <si>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</si>
  <si>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</si>
  <si>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</si>
  <si>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</si>
  <si>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</si>
  <si>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</si>
  <si>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</si>
  <si>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</si>
  <si>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</si>
  <si>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</si>
  <si>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</si>
  <si>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</si>
  <si>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</si>
  <si>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</si>
  <si>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</si>
  <si>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</si>
  <si>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</si>
  <si>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</si>
  <si>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</si>
  <si>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</si>
  <si>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</si>
  <si>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</si>
  <si>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</si>
  <si>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</si>
  <si>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</si>
  <si>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</si>
  <si>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</si>
  <si>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</si>
  <si>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</si>
  <si>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</si>
  <si>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</si>
  <si>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</si>
  <si>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</si>
  <si>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</si>
  <si>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</si>
  <si>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</si>
  <si>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</si>
  <si>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</si>
  <si>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</si>
  <si>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</si>
  <si>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</si>
  <si>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</si>
  <si>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</si>
  <si>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</si>
  <si>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</si>
  <si>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</si>
  <si>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</si>
  <si>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</si>
  <si>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</si>
  <si>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</si>
  <si>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</si>
  <si>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</si>
  <si>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</si>
  <si>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</si>
  <si>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</si>
  <si>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</si>
  <si>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</si>
  <si>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</si>
  <si>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</si>
  <si>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</si>
  <si>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</si>
  <si>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</si>
  <si>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</si>
  <si>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</si>
  <si>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</si>
  <si>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</si>
  <si>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</si>
  <si>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</si>
  <si>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</si>
  <si>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</si>
  <si>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</si>
  <si>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</si>
  <si>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</si>
  <si>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</si>
  <si>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</si>
  <si>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</si>
  <si>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</si>
  <si>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</si>
  <si>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</si>
  <si>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</si>
  <si>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</si>
  <si>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</si>
  <si>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</si>
  <si>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</si>
  <si>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</si>
  <si>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</si>
  <si>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</si>
  <si>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</si>
  <si>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</si>
  <si>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</si>
  <si>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</si>
  <si>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</si>
  <si>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</si>
  <si>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</si>
  <si>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</si>
  <si>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</si>
  <si>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</si>
  <si>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</si>
  <si>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</si>
  <si>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</si>
  <si>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</si>
  <si>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</si>
  <si>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</si>
  <si>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</si>
  <si>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</si>
  <si>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</si>
  <si>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</si>
  <si>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</si>
  <si>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</si>
  <si>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</si>
  <si>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</si>
  <si>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</si>
  <si>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</si>
  <si>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</si>
  <si>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</si>
  <si>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</si>
  <si>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</si>
  <si>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</si>
  <si>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</si>
  <si>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</si>
  <si>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</si>
  <si>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</si>
  <si>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</si>
  <si>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</si>
  <si>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</si>
  <si>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</si>
  <si>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</si>
  <si>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</si>
  <si>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</si>
  <si>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</si>
  <si>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</si>
  <si>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</si>
  <si>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</si>
  <si>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</si>
  <si>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</si>
  <si>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</si>
  <si>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</si>
  <si>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</si>
  <si>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</si>
  <si>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</si>
  <si>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</si>
  <si>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</si>
  <si>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</si>
  <si>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</si>
  <si>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</si>
  <si>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</si>
  <si>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</si>
  <si>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</si>
  <si>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</si>
  <si>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</si>
  <si>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</si>
  <si>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</si>
  <si>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</si>
  <si>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</si>
  <si>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</si>
  <si>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</si>
  <si>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</si>
  <si>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</si>
  <si>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</si>
  <si>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</si>
  <si>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</si>
  <si>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</si>
  <si>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</si>
  <si>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</si>
  <si>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</si>
  <si>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</si>
  <si>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</si>
  <si>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</si>
  <si>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</si>
  <si>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</si>
  <si>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</si>
  <si>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</si>
  <si>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</si>
  <si>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</si>
  <si>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</si>
  <si>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</si>
  <si>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</si>
  <si>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</si>
  <si>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</si>
  <si>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</si>
  <si>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</si>
  <si>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</si>
  <si>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</si>
  <si>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</si>
  <si>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</si>
  <si>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</si>
  <si>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</si>
  <si>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</si>
  <si>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</si>
  <si>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</si>
  <si>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</si>
  <si>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</si>
  <si>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</si>
  <si>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</si>
  <si>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</si>
  <si>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</si>
  <si>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</si>
  <si>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</si>
  <si>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</si>
  <si>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</si>
  <si>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</si>
  <si>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</si>
  <si>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</si>
  <si>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</si>
  <si>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</si>
  <si>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</si>
  <si>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</si>
  <si>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</si>
  <si>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</si>
  <si>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</si>
  <si>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</si>
  <si>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</si>
  <si>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</si>
  <si>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</si>
  <si>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</si>
  <si>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</si>
  <si>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</si>
  <si>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</si>
  <si>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</si>
  <si>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</si>
  <si>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</si>
  <si>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</si>
  <si>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</si>
  <si>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</si>
  <si>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</si>
  <si>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</si>
  <si>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</si>
  <si>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</si>
  <si>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</si>
  <si>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</si>
  <si>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</si>
  <si>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</si>
  <si>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</si>
  <si>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</si>
  <si>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</si>
  <si>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</si>
  <si>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</si>
  <si>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</si>
  <si>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</si>
  <si>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</si>
  <si>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</si>
  <si>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</si>
  <si>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</si>
  <si>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</si>
  <si>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</si>
  <si>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</si>
  <si>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</si>
  <si>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</si>
  <si>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</si>
  <si>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</si>
  <si>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</si>
  <si>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</si>
  <si>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</si>
  <si>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</si>
  <si>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</si>
  <si>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</si>
  <si>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</si>
  <si>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</si>
  <si>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</si>
  <si>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</si>
  <si>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</si>
  <si>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</si>
  <si>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</si>
  <si>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</si>
  <si>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</si>
  <si>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</si>
  <si>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</si>
  <si>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</si>
  <si>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</si>
  <si>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</si>
  <si>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</si>
  <si>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</si>
  <si>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</si>
  <si>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</si>
  <si>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</si>
  <si>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</si>
  <si>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</si>
  <si>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</si>
  <si>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</si>
  <si>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</si>
  <si>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</si>
  <si>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</si>
  <si>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</si>
  <si>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</si>
  <si>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</si>
  <si>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</si>
  <si>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</si>
  <si>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</si>
  <si>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</si>
  <si>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</si>
  <si>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</si>
  <si>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</si>
  <si>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</si>
  <si>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</si>
  <si>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</si>
  <si>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</si>
  <si>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</si>
  <si>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</si>
  <si>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</si>
  <si>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</si>
  <si>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</si>
  <si>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</si>
  <si>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</si>
  <si>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</si>
  <si>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</si>
  <si>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</si>
  <si>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</si>
  <si>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</si>
  <si>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</si>
  <si>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</si>
  <si>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</si>
  <si>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</si>
  <si>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</si>
  <si>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</si>
  <si>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</si>
  <si>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</si>
  <si>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</si>
  <si>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</si>
  <si>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</si>
  <si>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</si>
  <si>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</si>
  <si>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</si>
  <si>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</si>
  <si>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</si>
  <si>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</si>
  <si>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</si>
  <si>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</si>
  <si>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</si>
  <si>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</si>
  <si>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</si>
  <si>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</si>
  <si>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</si>
  <si>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</si>
  <si>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</si>
  <si>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</si>
  <si>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</si>
  <si>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</si>
  <si>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</si>
  <si>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</si>
  <si>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</si>
  <si>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</si>
  <si>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</si>
  <si>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</si>
  <si>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</si>
  <si>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</si>
  <si>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</si>
  <si>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</si>
  <si>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</si>
  <si>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</si>
  <si>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</si>
  <si>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</si>
  <si>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</si>
  <si>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</si>
  <si>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</si>
  <si>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</si>
  <si>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</si>
  <si>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</si>
  <si>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</si>
  <si>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</si>
  <si>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</si>
  <si>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</si>
  <si>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</si>
  <si>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</si>
  <si>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</si>
  <si>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</si>
  <si>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</si>
  <si>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</si>
  <si>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</si>
  <si>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</si>
  <si>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</si>
  <si>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</si>
  <si>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</si>
  <si>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</si>
  <si>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</si>
  <si>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</si>
  <si>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</si>
  <si>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</si>
  <si>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</si>
  <si>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</si>
  <si>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</si>
  <si>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</si>
  <si>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</si>
  <si>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</si>
  <si>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</si>
  <si>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</si>
  <si>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</si>
  <si>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</si>
  <si>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</si>
  <si>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</si>
  <si>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</si>
  <si>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</si>
  <si>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</si>
  <si>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</si>
  <si>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</si>
  <si>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</si>
  <si>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</si>
  <si>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</si>
  <si>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</si>
  <si>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</si>
  <si>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</si>
  <si>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</si>
  <si>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</si>
  <si>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</si>
  <si>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</si>
  <si>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</si>
  <si>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</si>
  <si>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</si>
  <si>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</si>
  <si>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</si>
  <si>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</si>
  <si>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</si>
  <si>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</si>
  <si>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</si>
  <si>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</si>
  <si>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</si>
  <si>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</si>
  <si>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</si>
  <si>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</si>
  <si>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</si>
  <si>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</si>
  <si>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</si>
  <si>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</si>
  <si>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</si>
  <si>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</si>
  <si>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</si>
  <si>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</si>
  <si>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</si>
  <si>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</si>
  <si>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</si>
  <si>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</si>
  <si>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</si>
  <si>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</si>
  <si>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</si>
  <si>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</si>
  <si>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</si>
  <si>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</si>
  <si>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</si>
  <si>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</si>
  <si>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</si>
  <si>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</si>
  <si>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</si>
  <si>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</si>
  <si>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</si>
  <si>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</si>
  <si>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</si>
  <si>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</si>
  <si>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</si>
  <si>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</si>
  <si>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</si>
  <si>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</si>
  <si>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</si>
  <si>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</si>
  <si>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</si>
  <si>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</si>
  <si>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</si>
  <si>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</si>
  <si>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</si>
  <si>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</si>
  <si>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</si>
  <si>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</si>
  <si>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</si>
  <si>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</si>
  <si>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</si>
  <si>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</si>
  <si>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</si>
  <si>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</si>
  <si>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</si>
  <si>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</si>
  <si>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</si>
  <si>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</si>
  <si>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</si>
  <si>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</si>
  <si>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</si>
  <si>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</si>
  <si>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</si>
  <si>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</si>
  <si>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</si>
  <si>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</si>
  <si>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</si>
  <si>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</si>
  <si>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</si>
  <si>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</si>
  <si>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</si>
  <si>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</si>
  <si>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</si>
  <si>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</si>
  <si>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</si>
  <si>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</si>
  <si>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</si>
  <si>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</si>
  <si>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</si>
  <si>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</si>
  <si>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</si>
  <si>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</si>
  <si>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</si>
  <si>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</si>
  <si>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</si>
  <si>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</si>
  <si>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</si>
  <si>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</si>
  <si>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</si>
  <si>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</si>
  <si>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</si>
  <si>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</si>
  <si>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</si>
  <si>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</si>
  <si>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</si>
  <si>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</si>
  <si>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</si>
  <si>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</si>
  <si>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</si>
  <si>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</si>
  <si>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</si>
  <si>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</si>
  <si>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</si>
  <si>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</si>
  <si>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</si>
  <si>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</si>
  <si>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</si>
  <si>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</si>
  <si>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</si>
  <si>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</si>
  <si>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</si>
  <si>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</si>
  <si>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</si>
  <si>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</si>
  <si>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</si>
  <si>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</si>
  <si>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</si>
  <si>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</si>
  <si>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</si>
  <si>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</si>
  <si>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</si>
  <si>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</si>
  <si>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</si>
  <si>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</si>
  <si>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</si>
  <si>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</si>
  <si>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</si>
  <si>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</si>
  <si>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</si>
  <si>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</si>
  <si>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</si>
  <si>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</si>
  <si>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</si>
  <si>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</si>
  <si>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</si>
  <si>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</si>
  <si>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</si>
  <si>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</si>
  <si>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</si>
  <si>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</si>
  <si>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</si>
  <si>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</si>
  <si>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</si>
  <si>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</si>
  <si>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</si>
  <si>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</si>
  <si>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</si>
  <si>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</si>
  <si>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</si>
  <si>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</si>
  <si>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</si>
  <si>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</si>
  <si>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</si>
  <si>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</si>
  <si>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</si>
  <si>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</si>
  <si>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</si>
  <si>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</si>
  <si>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</si>
  <si>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</si>
  <si>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</si>
  <si>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</si>
  <si>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</si>
  <si>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</si>
  <si>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</si>
  <si>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</si>
  <si>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</si>
  <si>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</si>
  <si>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</si>
  <si>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</si>
  <si>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</si>
  <si>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</si>
  <si>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</si>
  <si>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</si>
  <si>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</si>
  <si>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</si>
  <si>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</si>
  <si>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</si>
  <si>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</si>
  <si>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</si>
  <si>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</si>
  <si>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</si>
  <si>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</si>
  <si>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</si>
  <si>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</si>
  <si>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</si>
  <si>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</si>
  <si>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</si>
  <si>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</si>
  <si>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</si>
  <si>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</si>
  <si>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</si>
  <si>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</si>
  <si>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</si>
  <si>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</si>
  <si>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</si>
  <si>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</si>
  <si>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</si>
  <si>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</si>
  <si>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</si>
  <si>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</si>
  <si>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</si>
  <si>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</si>
  <si>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</si>
  <si>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</si>
  <si>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</si>
  <si>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</si>
  <si>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</si>
  <si>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</si>
  <si>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</si>
  <si>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</si>
  <si>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</si>
  <si>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</si>
  <si>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</si>
  <si>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</si>
  <si>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</si>
  <si>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</si>
  <si>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</si>
  <si>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</si>
  <si>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</si>
  <si>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</si>
  <si>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</si>
  <si>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</si>
  <si>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</si>
  <si>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</si>
  <si>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</si>
  <si>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</si>
  <si>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</si>
  <si>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</si>
  <si>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</si>
  <si>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</si>
  <si>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</si>
  <si>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</si>
  <si>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</si>
  <si>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</si>
  <si>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</si>
  <si>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</si>
  <si>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</si>
  <si>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</si>
  <si>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</si>
  <si>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</si>
  <si>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</si>
  <si>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</si>
  <si>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</si>
  <si>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</si>
  <si>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</si>
  <si>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</si>
  <si>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</si>
  <si>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</si>
  <si>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</si>
  <si>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</si>
  <si>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</si>
  <si>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</si>
  <si>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</si>
  <si>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</si>
  <si>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</si>
  <si>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</si>
  <si>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</si>
  <si>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</si>
  <si>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</si>
  <si>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</si>
  <si>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</si>
  <si>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</si>
  <si>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</si>
  <si>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</si>
  <si>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</si>
  <si>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</si>
  <si>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</si>
  <si>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</si>
  <si>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</si>
  <si>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</si>
  <si>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</si>
  <si>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</si>
  <si>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</si>
  <si>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</si>
  <si>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</si>
  <si>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</si>
  <si>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</si>
  <si>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</si>
  <si>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</si>
  <si>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</si>
  <si>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</si>
  <si>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</si>
  <si>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</si>
  <si>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</si>
  <si>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</si>
  <si>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</si>
  <si>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</si>
  <si>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</si>
  <si>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</si>
  <si>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</si>
  <si>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</si>
  <si>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</si>
  <si>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</si>
  <si>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</si>
  <si>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</si>
  <si>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</si>
  <si>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</si>
  <si>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</si>
  <si>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</si>
  <si>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</si>
  <si>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</si>
  <si>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</si>
  <si>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</si>
  <si>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</si>
  <si>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</si>
  <si>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</si>
  <si>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</si>
  <si>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</si>
  <si>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</si>
  <si>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</si>
  <si>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</si>
  <si>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</si>
  <si>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</si>
  <si>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</si>
  <si>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</si>
  <si>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</si>
  <si>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</si>
  <si>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</si>
  <si>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</si>
  <si>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</si>
  <si>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</si>
  <si>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</si>
  <si>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</si>
  <si>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</si>
  <si>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</si>
  <si>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</si>
  <si>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</si>
  <si>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</si>
  <si>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</si>
  <si>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</si>
  <si>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</si>
  <si>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</si>
  <si>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</si>
  <si>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</si>
  <si>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</si>
  <si>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</si>
  <si>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</si>
  <si>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</si>
  <si>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</si>
  <si>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</si>
  <si>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</si>
  <si>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</si>
  <si>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</si>
  <si>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</si>
  <si>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</si>
  <si>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</si>
  <si>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</si>
  <si>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</si>
  <si>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</si>
  <si>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</si>
  <si>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</si>
  <si>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</si>
  <si>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</si>
  <si>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</si>
  <si>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</si>
  <si>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</si>
  <si>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</si>
  <si>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</si>
  <si>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</si>
  <si>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</si>
  <si>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</si>
  <si>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</si>
  <si>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</si>
  <si>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</si>
  <si>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</si>
  <si>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</si>
  <si>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</si>
  <si>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</si>
  <si>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</si>
  <si>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</si>
  <si>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</si>
  <si>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</si>
  <si>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</si>
  <si>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</si>
  <si>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</si>
  <si>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</si>
  <si>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</si>
  <si>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</si>
  <si>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</si>
  <si>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</si>
  <si>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</si>
  <si>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</si>
  <si>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</si>
  <si>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</si>
  <si>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</si>
  <si>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</si>
  <si>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</si>
  <si>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</si>
  <si>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</si>
  <si>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</si>
  <si>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</si>
  <si>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</si>
  <si>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</si>
  <si>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</si>
  <si>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</si>
  <si>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</si>
  <si>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</si>
  <si>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</si>
  <si>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</si>
  <si>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</si>
  <si>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</si>
  <si>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</si>
  <si>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</si>
  <si>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</si>
  <si>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</si>
  <si>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</si>
  <si>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</si>
  <si>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</si>
  <si>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</si>
  <si>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</si>
  <si>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</si>
  <si>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</si>
  <si>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</si>
  <si>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</si>
  <si>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</si>
  <si>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</si>
  <si>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</si>
  <si>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</si>
  <si>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</si>
  <si>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</si>
  <si>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</si>
  <si>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</si>
  <si>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</si>
  <si>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</si>
  <si>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</si>
  <si>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</si>
  <si>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</si>
  <si>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</si>
  <si>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</si>
  <si>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</si>
  <si>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</si>
  <si>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</si>
  <si>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</si>
  <si>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</si>
  <si>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</si>
  <si>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</si>
  <si>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</si>
  <si>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</si>
  <si>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</si>
  <si>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</si>
  <si>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</si>
  <si>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</si>
  <si>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</si>
  <si>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</si>
  <si>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</si>
  <si>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</si>
  <si>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</si>
  <si>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</si>
  <si>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</si>
  <si>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</si>
  <si>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</si>
  <si>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</si>
  <si>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</si>
  <si>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</si>
  <si>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</si>
  <si>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</si>
  <si>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</si>
  <si>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</si>
  <si>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</si>
  <si>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</si>
  <si>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</si>
  <si>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</si>
  <si>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</si>
  <si>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</si>
  <si>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</si>
  <si>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</si>
  <si>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</si>
  <si>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</si>
  <si>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</si>
  <si>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</si>
  <si>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</si>
  <si>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</si>
  <si>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</si>
  <si>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</si>
  <si>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</si>
  <si>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</si>
  <si>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</si>
  <si>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</si>
  <si>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</si>
  <si>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</si>
  <si>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</si>
  <si>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</si>
  <si>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</si>
  <si>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</si>
  <si>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</si>
  <si>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</si>
  <si>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</si>
  <si>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</si>
  <si>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</si>
  <si>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</si>
  <si>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</si>
  <si>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</si>
  <si>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</si>
  <si>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</si>
  <si>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</si>
  <si>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</si>
  <si>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</si>
  <si>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</si>
  <si>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</si>
  <si>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</si>
  <si>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</si>
  <si>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</si>
  <si>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</si>
  <si>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</si>
  <si>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</si>
  <si>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</si>
  <si>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</si>
  <si>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</si>
  <si>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</si>
  <si>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</si>
  <si>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</si>
  <si>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</si>
  <si>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</si>
  <si>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</si>
  <si>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</si>
  <si>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</si>
  <si>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</si>
  <si>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</si>
  <si>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</si>
  <si>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</si>
  <si>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</si>
  <si>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</si>
  <si>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</si>
  <si>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</si>
  <si>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</si>
  <si>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</si>
  <si>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</si>
  <si>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</si>
  <si>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</si>
  <si>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</si>
  <si>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</si>
  <si>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</si>
  <si>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</si>
  <si>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</si>
  <si>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</si>
  <si>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</si>
  <si>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</si>
  <si>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</si>
  <si>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</si>
  <si>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</si>
  <si>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</si>
  <si>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</si>
  <si>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</si>
  <si>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</si>
  <si>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</si>
  <si>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</si>
  <si>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</si>
  <si>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</si>
  <si>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</si>
  <si>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</si>
  <si>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</si>
  <si>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</si>
  <si>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</si>
  <si>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</si>
  <si>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</si>
  <si>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</si>
  <si>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</si>
  <si>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</si>
  <si>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</si>
  <si>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</si>
  <si>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</si>
  <si>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</si>
  <si>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</si>
  <si>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</si>
  <si>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</si>
  <si>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</si>
  <si>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</si>
  <si>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</si>
  <si>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</si>
  <si>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</si>
  <si>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</si>
  <si>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</si>
  <si>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</si>
  <si>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</si>
  <si>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</si>
  <si>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</si>
  <si>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</si>
  <si>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</si>
  <si>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</si>
  <si>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</si>
  <si>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</si>
  <si>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</si>
  <si>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</si>
  <si>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</si>
  <si>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</si>
  <si>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</si>
  <si>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</si>
  <si>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</si>
  <si>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</si>
  <si>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</si>
  <si>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</si>
  <si>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</si>
  <si>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</si>
  <si>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</si>
  <si>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</si>
  <si>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</si>
  <si>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</si>
  <si>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</si>
  <si>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</si>
  <si>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</si>
  <si>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</si>
  <si>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</si>
  <si>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</si>
  <si>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</si>
  <si>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</si>
  <si>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</si>
  <si>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</si>
  <si>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</si>
  <si>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</si>
  <si>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</si>
  <si>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</si>
  <si>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</si>
  <si>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</si>
  <si>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</si>
  <si>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</si>
  <si>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</si>
  <si>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</si>
  <si>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</si>
  <si>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</si>
  <si>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</si>
  <si>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</si>
  <si>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</si>
  <si>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</si>
  <si>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</si>
  <si>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</si>
  <si>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</si>
  <si>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</si>
  <si>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</si>
  <si>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</si>
  <si>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</si>
  <si>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</si>
  <si>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</si>
  <si>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</si>
  <si>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</si>
  <si>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</si>
  <si>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</si>
  <si>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</si>
  <si>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</si>
  <si>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</si>
  <si>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</si>
  <si>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</si>
  <si>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</si>
  <si>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</si>
  <si>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</si>
  <si>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</si>
  <si>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</si>
  <si>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</si>
  <si>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</si>
  <si>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</si>
  <si>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</si>
  <si>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</si>
  <si>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</si>
  <si>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</si>
  <si>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</si>
  <si>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</si>
  <si>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</si>
  <si>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</si>
  <si>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</si>
  <si>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</si>
  <si>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</si>
  <si>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</si>
  <si>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</si>
  <si>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</si>
  <si>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</si>
  <si>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</si>
  <si>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</si>
  <si>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</si>
  <si>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</si>
  <si>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</si>
  <si>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</si>
  <si>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</si>
  <si>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</si>
  <si>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</si>
  <si>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</si>
  <si>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</si>
  <si>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</si>
  <si>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</si>
  <si>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</si>
  <si>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</si>
  <si>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</si>
  <si>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</si>
  <si>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</si>
  <si>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</si>
  <si>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</si>
  <si>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</si>
  <si>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</si>
  <si>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</si>
  <si>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</si>
  <si>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</si>
  <si>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</si>
  <si>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</si>
  <si>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</si>
  <si>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</si>
  <si>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</si>
  <si>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</si>
  <si>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</si>
  <si>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</si>
  <si>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</si>
  <si>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</si>
  <si>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</si>
  <si>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</si>
  <si>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</si>
  <si>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</si>
  <si>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</si>
  <si>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</si>
  <si>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</si>
  <si>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</si>
  <si>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</si>
  <si>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</si>
  <si>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</si>
  <si>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</si>
  <si>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</si>
  <si>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</si>
  <si>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</si>
  <si>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</si>
  <si>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</si>
  <si>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</si>
  <si>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</si>
  <si>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</si>
  <si>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</si>
  <si>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</si>
  <si>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</si>
  <si>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</si>
  <si>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</si>
  <si>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</si>
  <si>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</si>
  <si>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</si>
  <si>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</si>
  <si>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</si>
  <si>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</si>
  <si>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</si>
  <si>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</si>
  <si>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</si>
  <si>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</si>
  <si>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</si>
  <si>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</si>
  <si>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</si>
  <si>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</si>
  <si>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</si>
  <si>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</si>
  <si>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</si>
  <si>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</si>
  <si>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</si>
  <si>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</si>
  <si>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</si>
  <si>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</si>
  <si>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</si>
  <si>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</si>
  <si>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</si>
  <si>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</si>
  <si>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</si>
  <si>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</si>
  <si>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</si>
  <si>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</si>
  <si>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</si>
  <si>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</si>
  <si>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</si>
  <si>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</si>
  <si>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</si>
  <si>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</si>
  <si>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</si>
  <si>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</si>
  <si>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</si>
  <si>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</si>
  <si>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</si>
  <si>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</si>
  <si>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</si>
  <si>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</si>
  <si>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</si>
  <si>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</si>
  <si>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</si>
  <si>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</si>
  <si>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</si>
  <si>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</si>
  <si>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</si>
  <si>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</si>
  <si>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</si>
  <si>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</si>
  <si>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</si>
  <si>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</si>
  <si>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</si>
  <si>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</si>
  <si>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</si>
  <si>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</si>
  <si>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</si>
  <si>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</si>
  <si>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</si>
  <si>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</si>
  <si>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</si>
  <si>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</si>
  <si>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</si>
  <si>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</si>
  <si>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</si>
  <si>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</si>
  <si>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</si>
  <si>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</si>
  <si>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</si>
  <si>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</si>
  <si>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</si>
  <si>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</si>
  <si>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</si>
  <si>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</si>
  <si>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</si>
  <si>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</si>
  <si>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</si>
  <si>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</si>
  <si>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</si>
  <si>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</si>
  <si>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</si>
  <si>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</si>
  <si>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</si>
  <si>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</si>
  <si>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</si>
  <si>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</si>
  <si>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</si>
  <si>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</si>
  <si>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</si>
  <si>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</si>
  <si>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</si>
  <si>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</si>
  <si>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</si>
  <si>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</si>
  <si>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</si>
  <si>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</si>
  <si>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</si>
  <si>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</si>
  <si>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</si>
  <si>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</si>
  <si>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</si>
  <si>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</si>
  <si>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</si>
  <si>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</si>
  <si>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</si>
  <si>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</si>
  <si>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</si>
  <si>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</si>
  <si>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</si>
  <si>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</si>
  <si>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</si>
  <si>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</si>
  <si>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</si>
  <si>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</si>
  <si>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</si>
  <si>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</si>
  <si>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</si>
  <si>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</si>
  <si>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</si>
  <si>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</si>
  <si>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</si>
  <si>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</si>
  <si>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</si>
  <si>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</si>
  <si>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</si>
  <si>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</si>
  <si>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</si>
  <si>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</si>
  <si>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</si>
  <si>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</si>
  <si>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</si>
  <si>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</si>
  <si>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</si>
  <si>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</si>
  <si>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</si>
  <si>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</si>
  <si>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</si>
  <si>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</si>
  <si>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</si>
  <si>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</si>
  <si>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</si>
  <si>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</si>
  <si>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</si>
  <si>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</si>
  <si>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</si>
  <si>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</si>
  <si>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</si>
  <si>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</si>
  <si>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</si>
  <si>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</si>
  <si>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</si>
  <si>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</si>
  <si>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</si>
  <si>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</si>
  <si>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</si>
  <si>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</si>
  <si>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</si>
  <si>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</si>
  <si>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</si>
  <si>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</si>
  <si>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</si>
  <si>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</si>
  <si>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</si>
  <si>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</si>
  <si>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</si>
  <si>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</si>
  <si>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</si>
  <si>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</si>
  <si>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</si>
  <si>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</si>
  <si>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</si>
  <si>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</si>
  <si>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</si>
  <si>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</si>
  <si>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</si>
  <si>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</si>
  <si>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</si>
  <si>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</si>
  <si>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</si>
  <si>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</si>
  <si>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</si>
  <si>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</si>
  <si>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</si>
  <si>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</si>
  <si>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</si>
  <si>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</si>
  <si>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</si>
  <si>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</si>
  <si>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</si>
  <si>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</si>
  <si>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</si>
  <si>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</si>
  <si>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</si>
  <si>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</si>
  <si>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</si>
  <si>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</si>
  <si>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</si>
  <si>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</si>
  <si>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</si>
  <si>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</si>
  <si>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</si>
  <si>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</si>
  <si>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</si>
  <si>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</si>
  <si>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</si>
  <si>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</si>
  <si>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</si>
  <si>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</si>
  <si>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</si>
  <si>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</si>
  <si>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</si>
  <si>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</si>
  <si>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</si>
  <si>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</si>
  <si>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</si>
  <si>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</si>
  <si>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</si>
  <si>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</si>
  <si>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</si>
  <si>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</si>
  <si>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</si>
  <si>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</si>
  <si>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</si>
  <si>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</si>
  <si>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</si>
  <si>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</si>
  <si>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</si>
  <si>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</si>
  <si>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</si>
  <si>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</si>
  <si>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</si>
  <si>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</si>
  <si>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</si>
  <si>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</si>
  <si>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</si>
  <si>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</si>
  <si>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</si>
  <si>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</si>
  <si>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</si>
  <si>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</si>
  <si>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</si>
  <si>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</si>
  <si>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</si>
  <si>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</si>
  <si>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</si>
  <si>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</si>
  <si>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</si>
  <si>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</si>
  <si>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</si>
  <si>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</si>
  <si>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</si>
  <si>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</si>
  <si>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</si>
  <si>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</si>
  <si>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</si>
  <si>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</si>
  <si>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</si>
  <si>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</si>
  <si>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</si>
  <si>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</si>
  <si>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</si>
  <si>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</si>
  <si>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</si>
  <si>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</si>
  <si>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</si>
  <si>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</si>
  <si>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</si>
  <si>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</si>
  <si>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</si>
  <si>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</si>
  <si>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</si>
  <si>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</si>
  <si>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</si>
  <si>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</si>
  <si>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</si>
  <si>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</si>
  <si>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</si>
  <si>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</si>
  <si>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</si>
  <si>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</si>
  <si>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</si>
  <si>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</si>
  <si>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</si>
  <si>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</si>
  <si>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</si>
  <si>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</si>
  <si>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</si>
  <si>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</si>
  <si>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</si>
  <si>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</si>
  <si>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</si>
  <si>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</si>
  <si>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</si>
  <si>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</si>
  <si>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</si>
  <si>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</si>
  <si>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</si>
  <si>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</si>
  <si>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</si>
  <si>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</si>
  <si>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</si>
  <si>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</si>
  <si>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</si>
  <si>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</si>
  <si>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</si>
  <si>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</si>
  <si>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</si>
  <si>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</si>
  <si>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</si>
  <si>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</si>
  <si>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</si>
  <si>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</si>
  <si>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</si>
  <si>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</si>
  <si>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</si>
  <si>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</si>
  <si>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</si>
  <si>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</si>
  <si>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</si>
  <si>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</si>
  <si>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</si>
  <si>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</si>
  <si>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</si>
  <si>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</si>
  <si>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</si>
  <si>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</si>
  <si>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</si>
  <si>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</si>
  <si>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</si>
  <si>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</si>
  <si>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</si>
  <si>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</si>
  <si>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</si>
  <si>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</si>
  <si>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</si>
  <si>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</si>
  <si>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</si>
  <si>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</si>
  <si>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</si>
  <si>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</si>
  <si>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</si>
  <si>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</si>
  <si>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</si>
  <si>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</si>
  <si>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</si>
  <si>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</si>
  <si>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</si>
  <si>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</si>
  <si>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</si>
  <si>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</si>
  <si>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</si>
  <si>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</si>
  <si>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</si>
  <si>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</si>
  <si>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</si>
  <si>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</si>
  <si>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</si>
  <si>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</si>
  <si>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</si>
  <si>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</si>
  <si>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</si>
  <si>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</si>
  <si>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</si>
  <si>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</si>
  <si>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</si>
  <si>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</si>
  <si>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</si>
  <si>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</si>
  <si>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</si>
  <si>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</si>
  <si>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</si>
  <si>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</si>
  <si>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</si>
  <si>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</si>
  <si>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</si>
  <si>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</si>
  <si>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</si>
  <si>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</si>
  <si>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</si>
  <si>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</si>
  <si>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</si>
  <si>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</si>
  <si>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</si>
  <si>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</si>
  <si>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</si>
  <si>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</si>
  <si>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</si>
  <si>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</si>
  <si>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</si>
  <si>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</si>
  <si>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</si>
  <si>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</si>
  <si>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</si>
  <si>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</si>
  <si>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</si>
  <si>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</si>
  <si>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</si>
  <si>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</si>
  <si>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</si>
  <si>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</si>
  <si>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</si>
  <si>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</si>
  <si>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</si>
  <si>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</si>
  <si>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</si>
  <si>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</si>
  <si>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</si>
  <si>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</si>
  <si>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</si>
  <si>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</si>
  <si>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</si>
  <si>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</si>
  <si>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</si>
  <si>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</si>
  <si>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</si>
  <si>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</si>
  <si>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</si>
  <si>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</si>
  <si>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</si>
  <si>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</si>
  <si>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</si>
  <si>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</si>
  <si>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</si>
  <si>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</si>
  <si>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</si>
  <si>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</si>
  <si>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</si>
  <si>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</si>
  <si>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</si>
  <si>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</si>
  <si>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</si>
  <si>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</si>
  <si>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</si>
  <si>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</si>
  <si>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</si>
  <si>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</si>
  <si>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</si>
  <si>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</si>
  <si>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</si>
  <si>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</si>
  <si>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</si>
  <si>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</si>
  <si>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</si>
  <si>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</si>
  <si>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</si>
  <si>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</si>
  <si>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</si>
  <si>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</si>
  <si>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</si>
  <si>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</si>
  <si>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</si>
  <si>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</si>
  <si>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</si>
  <si>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</si>
  <si>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</si>
  <si>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</si>
  <si>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</si>
  <si>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</si>
  <si>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</si>
  <si>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</si>
  <si>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</si>
  <si>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</si>
  <si>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</si>
  <si>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</si>
  <si>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</si>
  <si>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</si>
  <si>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</si>
  <si>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</si>
  <si>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</si>
  <si>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</si>
  <si>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</si>
  <si>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</si>
  <si>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</si>
  <si>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</si>
  <si>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</si>
  <si>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</si>
  <si>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</si>
  <si>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</si>
  <si>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</si>
  <si>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</si>
  <si>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</si>
  <si>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</si>
  <si>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</si>
  <si>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</si>
  <si>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</si>
  <si>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</si>
  <si>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</si>
  <si>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</si>
  <si>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</si>
  <si>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</si>
  <si>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</si>
  <si>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</si>
  <si>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</si>
  <si>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</si>
  <si>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</si>
  <si>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</si>
  <si>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</si>
  <si>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</si>
  <si>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</si>
  <si>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</si>
  <si>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</si>
  <si>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</si>
  <si>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</si>
  <si>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</si>
  <si>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</si>
  <si>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</si>
  <si>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</si>
  <si>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</si>
  <si>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</si>
  <si>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</si>
  <si>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</si>
  <si>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</si>
  <si>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</si>
  <si>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</si>
  <si>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</si>
  <si>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</si>
  <si>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</si>
  <si>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</si>
  <si>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</si>
  <si>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</si>
  <si>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</si>
  <si>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</si>
  <si>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</si>
  <si>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</si>
  <si>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</si>
  <si>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</si>
  <si>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</si>
  <si>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</si>
  <si>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</si>
  <si>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</si>
  <si>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</si>
  <si>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</si>
  <si>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</si>
  <si>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</si>
  <si>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</si>
  <si>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</si>
  <si>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</si>
  <si>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</si>
  <si>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</si>
  <si>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</si>
  <si>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</si>
  <si>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</si>
  <si>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</si>
  <si>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</si>
  <si>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</si>
  <si>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</si>
  <si>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</si>
  <si>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</si>
  <si>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</si>
  <si>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</si>
  <si>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</si>
  <si>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</si>
  <si>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</si>
  <si>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</si>
  <si>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</si>
  <si>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</si>
  <si>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</si>
  <si>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</si>
  <si>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</si>
  <si>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</si>
  <si>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</si>
  <si>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</si>
  <si>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</si>
  <si>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</si>
  <si>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</si>
  <si>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</si>
  <si>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</si>
  <si>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</si>
  <si>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</si>
  <si>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</si>
  <si>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</si>
  <si>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</si>
  <si>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</si>
  <si>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</si>
  <si>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</si>
  <si>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</si>
  <si>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</si>
  <si>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</si>
  <si>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</si>
  <si>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</si>
  <si>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</si>
  <si>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</si>
  <si>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</si>
  <si>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</si>
  <si>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</si>
  <si>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</si>
  <si>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</si>
  <si>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</si>
  <si>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</si>
  <si>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</si>
  <si>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</si>
  <si>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</si>
  <si>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</si>
  <si>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</si>
  <si>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</si>
  <si>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</si>
  <si>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</si>
  <si>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</si>
  <si>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</si>
  <si>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</si>
  <si>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</si>
  <si>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</si>
  <si>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</si>
  <si>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</si>
  <si>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</si>
  <si>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</si>
  <si>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</si>
  <si>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</si>
  <si>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</si>
  <si>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</si>
  <si>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</si>
  <si>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</si>
  <si>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</si>
  <si>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</si>
  <si>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</si>
  <si>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</si>
  <si>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</si>
  <si>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</si>
  <si>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</si>
  <si>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</si>
  <si>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</si>
  <si>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</si>
  <si>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</si>
  <si>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</si>
  <si>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</si>
  <si>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</si>
  <si>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</si>
  <si>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</si>
  <si>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</si>
  <si>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</si>
  <si>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</si>
  <si>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</si>
  <si>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</si>
  <si>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</si>
  <si>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</si>
  <si>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</si>
  <si>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</si>
  <si>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</si>
  <si>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</si>
  <si>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</si>
  <si>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</si>
  <si>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</si>
  <si>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</si>
  <si>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</si>
  <si>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</si>
  <si>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</si>
  <si>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</si>
  <si>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</si>
  <si>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</si>
  <si>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</si>
  <si>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</si>
  <si>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</si>
  <si>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</si>
  <si>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</si>
  <si>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</si>
  <si>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</si>
  <si>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</si>
  <si>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</si>
  <si>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</si>
  <si>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</si>
  <si>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</si>
  <si>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</si>
  <si>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</si>
  <si>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</si>
  <si>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</si>
  <si>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</si>
  <si>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</si>
  <si>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</si>
  <si>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</si>
  <si>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</si>
  <si>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</si>
  <si>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</si>
  <si>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</si>
  <si>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</si>
  <si>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</si>
  <si>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</si>
  <si>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</si>
  <si>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</si>
  <si>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</si>
  <si>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</si>
  <si>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</si>
  <si>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</si>
  <si>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</si>
  <si>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</si>
  <si>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</si>
  <si>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</si>
  <si>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</si>
  <si>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</si>
  <si>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</si>
  <si>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</si>
  <si>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</si>
  <si>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</si>
  <si>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</si>
  <si>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</si>
  <si>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</si>
  <si>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</si>
  <si>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</si>
  <si>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</si>
  <si>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</si>
  <si>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</si>
  <si>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</si>
  <si>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</si>
  <si>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</si>
  <si>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</si>
  <si>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</si>
  <si>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</si>
  <si>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</si>
  <si>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</si>
  <si>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</si>
  <si>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</si>
  <si>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</si>
  <si>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</si>
  <si>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</si>
  <si>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</si>
  <si>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</si>
  <si>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</si>
  <si>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</si>
  <si>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</si>
  <si>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</si>
  <si>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</si>
  <si>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</si>
  <si>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</si>
  <si>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</si>
  <si>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</si>
  <si>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</si>
  <si>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</si>
  <si>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</si>
  <si>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</si>
  <si>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</si>
  <si>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</si>
  <si>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</si>
  <si>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</si>
  <si>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</si>
  <si>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</si>
  <si>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</si>
  <si>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</si>
  <si>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</si>
  <si>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</si>
  <si>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</si>
  <si>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</si>
  <si>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</si>
  <si>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</si>
  <si>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</si>
  <si>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</si>
  <si>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</si>
  <si>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</si>
  <si>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</si>
  <si>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</si>
  <si>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</si>
  <si>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</si>
  <si>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</si>
  <si>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</si>
  <si>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</si>
  <si>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</si>
  <si>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</si>
  <si>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</si>
  <si>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</si>
  <si>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</si>
  <si>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</si>
  <si>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</si>
  <si>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</si>
  <si>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</si>
  <si>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</si>
  <si>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</si>
  <si>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</si>
  <si>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</si>
  <si>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</si>
  <si>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</si>
  <si>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</si>
  <si>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</si>
  <si>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</si>
  <si>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</si>
  <si>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</si>
  <si>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</si>
  <si>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</si>
  <si>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</si>
  <si>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</si>
  <si>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</si>
  <si>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</si>
  <si>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</si>
  <si>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</si>
  <si>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</si>
  <si>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</si>
  <si>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</si>
  <si>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</si>
  <si>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</si>
  <si>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</si>
  <si>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</si>
  <si>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</si>
  <si>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</si>
  <si>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</si>
  <si>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</si>
  <si>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</si>
  <si>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</si>
  <si>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</si>
  <si>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</si>
  <si>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</si>
  <si>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</si>
  <si>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</si>
  <si>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</si>
  <si>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</si>
  <si>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</si>
  <si>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</si>
  <si>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</si>
  <si>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</si>
  <si>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</si>
  <si>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</si>
  <si>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</si>
  <si>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</si>
  <si>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</si>
  <si>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</si>
  <si>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</si>
  <si>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</si>
  <si>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</si>
  <si>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</si>
  <si>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</si>
  <si>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</si>
  <si>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</si>
  <si>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</si>
  <si>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</si>
  <si>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</si>
  <si>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</si>
  <si>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</si>
  <si>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</si>
  <si>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</si>
  <si>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</si>
  <si>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</si>
  <si>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</si>
  <si>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</si>
  <si>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</si>
  <si>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</si>
  <si>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</si>
  <si>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</si>
  <si>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</si>
  <si>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</si>
  <si>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</si>
  <si>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</si>
  <si>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</si>
  <si>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</si>
  <si>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</si>
  <si>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</si>
  <si>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</si>
  <si>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</si>
  <si>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</si>
  <si>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</si>
  <si>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</si>
  <si>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</si>
  <si>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</si>
  <si>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</si>
  <si>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</si>
  <si>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</si>
  <si>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</si>
  <si>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</si>
  <si>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</si>
  <si>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</si>
  <si>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</si>
  <si>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</si>
  <si>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</si>
  <si>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</si>
  <si>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</si>
  <si>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</si>
  <si>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</si>
  <si>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</si>
  <si>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</si>
  <si>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</si>
  <si>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</si>
  <si>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</si>
  <si>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</si>
  <si>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</si>
  <si>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</si>
  <si>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</si>
  <si>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</si>
  <si>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</si>
  <si>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</si>
  <si>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</si>
  <si>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</si>
  <si>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</si>
  <si>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</si>
  <si>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</si>
  <si>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</si>
  <si>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</si>
  <si>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</si>
  <si>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</si>
  <si>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</si>
  <si>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</si>
  <si>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</si>
  <si>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</si>
  <si>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</si>
  <si>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</si>
  <si>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</si>
  <si>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</si>
  <si>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</si>
  <si>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</si>
  <si>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</si>
  <si>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</si>
  <si>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</si>
  <si>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</si>
  <si>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</si>
  <si>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</si>
  <si>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</si>
  <si>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</si>
  <si>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</si>
  <si>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</si>
  <si>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</si>
  <si>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</si>
  <si>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</si>
  <si>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</si>
  <si>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</si>
  <si>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</si>
  <si>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</si>
  <si>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</si>
  <si>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</si>
  <si>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</si>
  <si>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</si>
  <si>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</si>
  <si>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</si>
  <si>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</si>
  <si>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</si>
  <si>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</si>
  <si>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</si>
  <si>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</si>
  <si>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</si>
  <si>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</si>
  <si>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</si>
  <si>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</si>
  <si>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</si>
  <si>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</si>
  <si>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</si>
  <si>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</si>
  <si>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</si>
  <si>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</si>
  <si>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</si>
  <si>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</si>
  <si>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</si>
  <si>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</si>
  <si>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</si>
  <si>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</si>
  <si>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</si>
  <si>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</si>
  <si>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</si>
  <si>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</si>
  <si>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</si>
  <si>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</si>
  <si>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</si>
  <si>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</si>
  <si>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</si>
  <si>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</si>
  <si>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</si>
  <si>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</si>
  <si>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</si>
  <si>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</si>
  <si>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</si>
  <si>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</si>
  <si>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</si>
  <si>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</si>
  <si>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</si>
  <si>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</si>
  <si>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</si>
  <si>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</si>
  <si>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</si>
  <si>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</si>
  <si>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</si>
  <si>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</si>
  <si>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</si>
  <si>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</si>
  <si>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</si>
  <si>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</si>
  <si>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</si>
  <si>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</si>
  <si>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</si>
  <si>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</si>
  <si>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</si>
  <si>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</si>
  <si>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</si>
  <si>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</si>
  <si>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</si>
  <si>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</si>
  <si>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</si>
  <si>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</si>
  <si>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</si>
  <si>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</si>
  <si>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</si>
  <si>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</si>
  <si>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</si>
  <si>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</si>
  <si>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</si>
  <si>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</si>
  <si>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</si>
  <si>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</si>
  <si>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</si>
  <si>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</si>
  <si>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</si>
  <si>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</si>
  <si>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</si>
  <si>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</si>
  <si>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</si>
  <si>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</si>
  <si>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</si>
  <si>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</si>
  <si>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</si>
  <si>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</si>
  <si>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</si>
  <si>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</si>
  <si>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</si>
  <si>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</si>
  <si>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</si>
  <si>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</si>
  <si>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</si>
  <si>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</si>
  <si>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</si>
  <si>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</si>
  <si>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</si>
  <si>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</si>
  <si>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</si>
  <si>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</si>
  <si>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</si>
  <si>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</si>
  <si>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</si>
  <si>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</si>
  <si>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</si>
  <si>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</si>
  <si>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</si>
  <si>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</si>
  <si>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</si>
  <si>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</si>
  <si>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</si>
  <si>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</si>
  <si>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</si>
  <si>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</si>
  <si>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</si>
  <si>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</si>
  <si>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</si>
  <si>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</si>
  <si>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</si>
  <si>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</si>
  <si>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</si>
  <si>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</si>
  <si>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</si>
  <si>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</si>
  <si>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</si>
  <si>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</si>
  <si>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</si>
  <si>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</si>
  <si>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</si>
  <si>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</si>
  <si>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</si>
  <si>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</si>
  <si>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</si>
  <si>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</si>
  <si>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</si>
  <si>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</si>
  <si>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</si>
  <si>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</si>
  <si>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</si>
  <si>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</si>
  <si>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</si>
  <si>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</si>
  <si>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</si>
  <si>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</si>
  <si>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</si>
  <si>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</si>
  <si>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</si>
  <si>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</si>
  <si>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</si>
  <si>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</si>
  <si>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</si>
  <si>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</si>
  <si>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</si>
  <si>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</si>
  <si>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</si>
  <si>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</si>
  <si>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</si>
  <si>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</si>
  <si>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</si>
  <si>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</si>
  <si>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</si>
  <si>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</si>
  <si>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</si>
  <si>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</si>
  <si>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</si>
  <si>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</si>
  <si>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</si>
  <si>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</si>
  <si>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</si>
  <si>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</si>
  <si>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</si>
  <si>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</si>
  <si>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</si>
  <si>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</si>
  <si>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</si>
  <si>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</si>
  <si>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</si>
  <si>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</si>
  <si>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</si>
  <si>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</si>
  <si>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</si>
  <si>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</si>
  <si>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</si>
  <si>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</si>
  <si>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</si>
  <si>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</si>
  <si>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</si>
  <si>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</si>
  <si>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</si>
  <si>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</si>
  <si>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</si>
  <si>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</si>
  <si>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</si>
  <si>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</si>
  <si>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</si>
  <si>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</si>
  <si>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</si>
  <si>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</si>
  <si>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</si>
  <si>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</si>
  <si>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</si>
  <si>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</si>
  <si>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</si>
  <si>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</si>
  <si>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</si>
  <si>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</si>
  <si>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</si>
  <si>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</si>
  <si>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</si>
  <si>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</si>
  <si>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</si>
  <si>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</si>
  <si>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</si>
  <si>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</si>
  <si>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</si>
  <si>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</si>
  <si>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</si>
  <si>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</si>
  <si>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</si>
  <si>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</si>
  <si>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</si>
  <si>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</si>
  <si>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</si>
  <si>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</si>
  <si>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</si>
  <si>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</si>
  <si>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</si>
  <si>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</si>
  <si>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</si>
  <si>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</si>
  <si>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</si>
  <si>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</si>
  <si>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</si>
  <si>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</si>
  <si>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</si>
  <si>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</si>
  <si>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</si>
  <si>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</si>
  <si>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</si>
  <si>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</si>
  <si>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</si>
  <si>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</si>
  <si>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</si>
  <si>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</si>
  <si>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</si>
  <si>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</si>
  <si>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</si>
  <si>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</si>
  <si>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</si>
  <si>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</si>
  <si>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</si>
  <si>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</si>
  <si>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</si>
  <si>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</si>
  <si>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</si>
  <si>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</si>
  <si>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</si>
  <si>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</si>
  <si>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</si>
  <si>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</si>
  <si>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</si>
  <si>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</si>
  <si>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</si>
  <si>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</si>
  <si>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</si>
  <si>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</si>
  <si>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</si>
  <si>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</si>
  <si>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</si>
  <si>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</si>
  <si>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</si>
  <si>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</si>
  <si>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</si>
  <si>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</si>
  <si>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</si>
  <si>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</si>
  <si>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</si>
  <si>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</si>
  <si>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</si>
  <si>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</si>
  <si>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</si>
  <si>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</si>
  <si>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</si>
  <si>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</si>
  <si>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</si>
  <si>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</si>
  <si>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</si>
  <si>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</si>
  <si>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</si>
  <si>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</si>
  <si>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</si>
  <si>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</si>
  <si>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</si>
  <si>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</si>
  <si>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</si>
  <si>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</si>
  <si>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</si>
  <si>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</si>
  <si>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</si>
  <si>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</si>
  <si>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</si>
  <si>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</si>
  <si>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</si>
  <si>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</si>
  <si>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</si>
  <si>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</si>
  <si>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</si>
  <si>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</si>
  <si>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</si>
  <si>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</si>
  <si>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</si>
  <si>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</si>
  <si>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</si>
  <si>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</si>
  <si>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</si>
  <si>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</si>
  <si>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</si>
  <si>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</si>
  <si>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</si>
  <si>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</si>
  <si>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</si>
  <si>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</si>
  <si>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</si>
  <si>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</si>
  <si>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</si>
  <si>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</si>
  <si>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</si>
  <si>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</si>
  <si>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</si>
  <si>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</si>
  <si>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</si>
  <si>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</si>
  <si>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</si>
  <si>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</si>
  <si>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</si>
  <si>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</si>
  <si>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</si>
  <si>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</si>
  <si>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</si>
  <si>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</si>
  <si>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</si>
  <si>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</si>
  <si>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</si>
  <si>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</si>
  <si>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</si>
  <si>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</si>
  <si>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</si>
  <si>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</si>
  <si>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</si>
  <si>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</si>
  <si>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</si>
  <si>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</si>
  <si>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</si>
  <si>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</si>
  <si>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</si>
  <si>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</si>
  <si>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</si>
  <si>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</si>
  <si>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</si>
  <si>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</si>
  <si>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</si>
  <si>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</si>
  <si>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</si>
  <si>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</si>
  <si>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</si>
  <si>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</si>
  <si>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</si>
  <si>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</si>
  <si>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</si>
  <si>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</si>
  <si>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</si>
  <si>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</si>
  <si>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</si>
  <si>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</si>
  <si>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</si>
  <si>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</si>
  <si>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</si>
  <si>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</si>
  <si>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</si>
  <si>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</si>
  <si>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</si>
  <si>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</si>
  <si>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</si>
  <si>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</si>
  <si>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</si>
  <si>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</si>
  <si>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</si>
  <si>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</si>
  <si>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</si>
  <si>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</si>
  <si>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</si>
  <si>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</si>
  <si>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</si>
  <si>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</si>
  <si>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</si>
  <si>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</si>
  <si>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</si>
  <si>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</si>
  <si>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</si>
  <si>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</si>
  <si>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</si>
  <si>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</si>
  <si>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</si>
  <si>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</si>
  <si>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</si>
  <si>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</si>
  <si>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</si>
  <si>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</si>
  <si>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</si>
  <si>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</si>
  <si>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</si>
  <si>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</si>
  <si>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</si>
  <si>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</si>
  <si>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</si>
  <si>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</si>
  <si>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</si>
  <si>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</si>
  <si>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</si>
  <si>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</si>
  <si>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</si>
  <si>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</si>
  <si>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</si>
  <si>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</si>
  <si>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</si>
  <si>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</si>
  <si>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</si>
  <si>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</si>
  <si>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</si>
  <si>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</si>
  <si>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</si>
  <si>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</si>
  <si>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</si>
  <si>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</si>
  <si>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</si>
  <si>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</si>
  <si>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</si>
  <si>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</si>
  <si>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</si>
  <si>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</si>
  <si>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</si>
  <si>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</si>
  <si>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</si>
  <si>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</si>
  <si>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</si>
  <si>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</si>
  <si>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</si>
  <si>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</si>
  <si>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</si>
  <si>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</si>
  <si>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</si>
  <si>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</si>
  <si>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</si>
  <si>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</si>
  <si>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</si>
  <si>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</si>
  <si>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</si>
  <si>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</si>
  <si>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</si>
  <si>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</si>
  <si>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</si>
  <si>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</si>
  <si>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</si>
  <si>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</si>
  <si>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</si>
  <si>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</si>
  <si>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</si>
  <si>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</si>
  <si>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</si>
  <si>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</si>
  <si>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</si>
  <si>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</si>
  <si>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</si>
  <si>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</si>
  <si>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</si>
  <si>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</si>
  <si>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</si>
  <si>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</si>
  <si>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</si>
  <si>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</si>
  <si>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</si>
  <si>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</si>
  <si>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</si>
  <si>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</si>
  <si>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</si>
  <si>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</si>
  <si>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</si>
  <si>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</si>
  <si>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</si>
  <si>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</si>
  <si>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</si>
  <si>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</si>
  <si>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</si>
  <si>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</si>
  <si>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</si>
  <si>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</si>
  <si>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</si>
  <si>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</si>
  <si>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</si>
  <si>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</si>
  <si>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</si>
  <si>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</si>
  <si>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</si>
  <si>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</si>
  <si>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</si>
  <si>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</si>
  <si>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</si>
  <si>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</si>
  <si>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</si>
  <si>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</si>
  <si>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</si>
  <si>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</si>
  <si>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</si>
  <si>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</si>
  <si>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</si>
  <si>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</si>
  <si>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</si>
  <si>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</si>
  <si>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</si>
  <si>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</si>
  <si>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</si>
  <si>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</si>
  <si>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</si>
  <si>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</si>
  <si>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</si>
  <si>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</si>
  <si>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</si>
  <si>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</si>
  <si>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</si>
  <si>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</si>
  <si>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</si>
  <si>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</si>
  <si>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</si>
  <si>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</si>
  <si>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</si>
  <si>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</si>
  <si>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</si>
  <si>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</si>
  <si>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</si>
  <si>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</si>
  <si>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</si>
  <si>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</si>
  <si>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</si>
  <si>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</si>
  <si>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</si>
  <si>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</si>
  <si>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</si>
  <si>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</si>
  <si>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</si>
  <si>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</si>
  <si>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</si>
  <si>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</si>
  <si>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</si>
  <si>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</si>
  <si>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</si>
  <si>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</si>
  <si>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</si>
  <si>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</si>
  <si>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</si>
  <si>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</si>
  <si>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</si>
  <si>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</si>
  <si>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</si>
  <si>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</si>
  <si>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</si>
  <si>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</si>
  <si>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</si>
  <si>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</si>
  <si>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</si>
  <si>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</si>
  <si>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</si>
  <si>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</si>
  <si>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</si>
  <si>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</si>
  <si>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</si>
  <si>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</si>
  <si>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</si>
  <si>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</si>
  <si>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</si>
  <si>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</si>
  <si>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</si>
  <si>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</si>
  <si>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</si>
  <si>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</si>
  <si>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</si>
  <si>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</si>
  <si>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</si>
  <si>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</si>
  <si>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</si>
  <si>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</si>
  <si>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</si>
  <si>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</si>
  <si>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</si>
  <si>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</si>
  <si>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</si>
  <si>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</si>
  <si>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</si>
  <si>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</si>
  <si>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</si>
  <si>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</si>
  <si>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</si>
  <si>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</si>
  <si>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</si>
  <si>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</si>
  <si>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</si>
  <si>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</si>
  <si>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</si>
  <si>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</si>
  <si>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</si>
  <si>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</si>
  <si>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</si>
  <si>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</si>
  <si>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</si>
  <si>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</si>
  <si>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</si>
  <si>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</si>
  <si>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</si>
  <si>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</si>
  <si>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</si>
  <si>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</si>
  <si>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</si>
  <si>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</si>
  <si>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</si>
  <si>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</si>
  <si>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</si>
  <si>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</si>
  <si>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</si>
  <si>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</si>
  <si>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</si>
  <si>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</si>
  <si>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</si>
  <si>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</si>
  <si>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</si>
  <si>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</si>
  <si>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</si>
  <si>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</si>
  <si>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</si>
  <si>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</si>
  <si>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</si>
  <si>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</si>
  <si>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</si>
  <si>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</si>
  <si>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</si>
  <si>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</si>
  <si>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</si>
  <si>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</si>
  <si>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</si>
  <si>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</si>
  <si>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</si>
  <si>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</si>
  <si>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</si>
  <si>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</si>
  <si>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</si>
  <si>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</si>
  <si>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</si>
  <si>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</si>
  <si>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</si>
  <si>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</si>
  <si>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</si>
  <si>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</si>
  <si>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</si>
  <si>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</si>
  <si>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</si>
  <si>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</si>
  <si>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</si>
  <si>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</si>
  <si>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</si>
  <si>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</si>
  <si>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</si>
  <si>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</si>
  <si>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</si>
  <si>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</si>
  <si>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</si>
  <si>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</si>
  <si>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</si>
  <si>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</si>
  <si>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</si>
  <si>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</si>
  <si>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</si>
  <si>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</si>
  <si>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</si>
  <si>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</si>
  <si>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</si>
  <si>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</si>
  <si>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</si>
  <si>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</si>
  <si>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</si>
  <si>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</si>
  <si>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</si>
  <si>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</si>
  <si>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</si>
  <si>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</si>
  <si>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</si>
  <si>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</si>
  <si>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</si>
  <si>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</si>
  <si>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</si>
  <si>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</si>
  <si>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</si>
  <si>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</si>
  <si>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</si>
  <si>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</si>
  <si>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</si>
  <si>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</si>
  <si>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</si>
  <si>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</si>
  <si>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</si>
  <si>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</si>
  <si>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</si>
  <si>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</si>
  <si>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</si>
  <si>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</si>
  <si>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</si>
  <si>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</si>
  <si>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</si>
  <si>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</si>
  <si>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</si>
  <si>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</si>
  <si>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</si>
  <si>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</si>
  <si>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</si>
  <si>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</si>
  <si>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</si>
  <si>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</si>
  <si>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</si>
  <si>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</si>
  <si>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</si>
  <si>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</si>
  <si>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</si>
  <si>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</si>
  <si>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</si>
  <si>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</si>
  <si>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</si>
  <si>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</si>
  <si>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</si>
  <si>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</si>
  <si>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</si>
  <si>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</si>
  <si>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</si>
  <si>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</si>
  <si>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</si>
  <si>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</si>
  <si>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</si>
  <si>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</si>
  <si>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</si>
  <si>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</si>
  <si>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</si>
  <si>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</si>
  <si>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</si>
  <si>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</si>
  <si>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</si>
  <si>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</si>
  <si>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</si>
  <si>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</si>
  <si>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</si>
  <si>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</si>
  <si>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</si>
  <si>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</si>
  <si>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</si>
  <si>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</si>
  <si>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</si>
  <si>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</si>
  <si>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</si>
  <si>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</si>
  <si>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</si>
  <si>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</si>
  <si>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</si>
  <si>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</si>
  <si>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</si>
  <si>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</si>
  <si>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</si>
  <si>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</si>
  <si>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</si>
  <si>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</si>
  <si>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</si>
  <si>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</si>
  <si>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</si>
  <si>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</si>
  <si>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</si>
  <si>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</si>
  <si>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</si>
  <si>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</si>
  <si>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</si>
  <si>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</si>
  <si>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</si>
  <si>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</si>
  <si>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</si>
  <si>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</si>
  <si>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</si>
  <si>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</si>
  <si>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</si>
  <si>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</si>
  <si>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</si>
  <si>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</si>
  <si>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</si>
  <si>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</si>
  <si>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</si>
  <si>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</si>
  <si>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</si>
  <si>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</si>
  <si>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</si>
  <si>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</si>
  <si>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</si>
  <si>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</si>
  <si>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</si>
  <si>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</si>
  <si>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</si>
  <si>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</si>
  <si>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</si>
  <si>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</si>
  <si>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</si>
  <si>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</si>
  <si>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</si>
  <si>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</si>
  <si>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</si>
  <si>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</si>
  <si>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</si>
  <si>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</si>
  <si>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</si>
  <si>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</si>
  <si>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</si>
  <si>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</si>
  <si>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</si>
  <si>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</si>
  <si>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</si>
  <si>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</si>
  <si>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</si>
  <si>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</si>
  <si>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</si>
  <si>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</si>
  <si>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</si>
  <si>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</si>
  <si>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</si>
  <si>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</si>
  <si>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</si>
  <si>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</si>
  <si>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</si>
  <si>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</si>
  <si>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</si>
  <si>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</si>
  <si>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</si>
  <si>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</si>
  <si>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</si>
  <si>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</si>
  <si>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</si>
  <si>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</si>
  <si>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</si>
  <si>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</si>
  <si>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</si>
  <si>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</si>
  <si>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</si>
  <si>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</si>
  <si>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</si>
  <si>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</si>
  <si>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</si>
  <si>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</si>
  <si>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</si>
  <si>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</si>
  <si>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</si>
  <si>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</si>
  <si>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</si>
  <si>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</si>
  <si>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</si>
  <si>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</si>
  <si>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</si>
  <si>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</si>
  <si>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</si>
  <si>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</si>
  <si>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</si>
  <si>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</si>
  <si>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</si>
  <si>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</si>
  <si>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</si>
  <si>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</si>
  <si>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</si>
  <si>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</si>
  <si>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</si>
  <si>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</si>
  <si>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</si>
  <si>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</si>
  <si>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</si>
  <si>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</si>
  <si>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</si>
  <si>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</si>
  <si>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</si>
  <si>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</si>
  <si>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</si>
  <si>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</si>
  <si>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</si>
  <si>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</si>
  <si>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</si>
  <si>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</si>
  <si>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</si>
  <si>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</si>
  <si>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</si>
  <si>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</si>
  <si>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</si>
  <si>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</si>
  <si>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</si>
  <si>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</si>
  <si>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</si>
  <si>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</si>
  <si>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</si>
  <si>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</si>
  <si>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</si>
  <si>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</si>
  <si>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</si>
  <si>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</si>
  <si>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</si>
  <si>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</si>
  <si>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</si>
  <si>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</si>
  <si>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</si>
  <si>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</si>
  <si>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</si>
  <si>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</si>
  <si>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</si>
  <si>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</si>
  <si>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</si>
  <si>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</si>
  <si>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</si>
  <si>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</si>
  <si>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</si>
  <si>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</si>
  <si>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</si>
  <si>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</si>
  <si>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</si>
  <si>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</si>
  <si>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</si>
  <si>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</si>
  <si>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</si>
  <si>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</si>
  <si>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</si>
  <si>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</si>
  <si>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</si>
  <si>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</si>
  <si>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</si>
  <si>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</si>
  <si>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</si>
  <si>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</si>
  <si>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</si>
  <si>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</si>
  <si>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</si>
  <si>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</si>
  <si>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</si>
  <si>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</si>
  <si>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</si>
  <si>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</si>
  <si>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</si>
  <si>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</si>
  <si>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</si>
  <si>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</si>
  <si>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</si>
  <si>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</si>
  <si>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</si>
  <si>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</si>
  <si>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</si>
  <si>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</si>
  <si>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</si>
  <si>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</si>
  <si>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</si>
  <si>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</si>
  <si>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</si>
  <si>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</si>
  <si>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</si>
  <si>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</si>
  <si>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</si>
  <si>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</si>
  <si>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</si>
  <si>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</si>
  <si>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</si>
  <si>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</si>
  <si>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</si>
  <si>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</si>
  <si>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</si>
  <si>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</si>
  <si>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</si>
  <si>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</si>
  <si>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</si>
  <si>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</si>
  <si>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</si>
  <si>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</si>
  <si>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</si>
  <si>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</si>
  <si>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</si>
  <si>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</si>
  <si>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</si>
  <si>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</si>
  <si>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</si>
  <si>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</si>
  <si>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</si>
  <si>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</si>
  <si>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</si>
  <si>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</si>
  <si>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</si>
  <si>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</si>
  <si>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</si>
  <si>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</si>
  <si>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</si>
  <si>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</si>
  <si>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</si>
  <si>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</si>
  <si>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</si>
  <si>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</si>
  <si>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</si>
  <si>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</si>
  <si>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</si>
  <si>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</si>
  <si>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</si>
  <si>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</si>
  <si>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</si>
  <si>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</si>
  <si>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</si>
  <si>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</si>
  <si>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</si>
  <si>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</si>
  <si>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</si>
  <si>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</si>
  <si>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</si>
  <si>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</si>
  <si>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</si>
  <si>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</si>
  <si>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</si>
  <si>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</si>
  <si>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</si>
  <si>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</si>
  <si>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</si>
  <si>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</si>
  <si>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</si>
  <si>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</si>
  <si>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</si>
  <si>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</si>
  <si>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</si>
  <si>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</si>
  <si>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</si>
  <si>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</si>
  <si>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</si>
  <si>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</si>
  <si>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</si>
  <si>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</si>
  <si>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</si>
  <si>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</si>
  <si>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</si>
  <si>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</si>
  <si>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</si>
  <si>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</si>
  <si>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</si>
  <si>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</si>
  <si>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</si>
  <si>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</si>
  <si>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</si>
  <si>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</si>
  <si>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</si>
  <si>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</si>
  <si>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</si>
  <si>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</si>
  <si>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</si>
  <si>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</si>
  <si>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</si>
  <si>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</si>
  <si>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</si>
  <si>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</si>
  <si>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</si>
  <si>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</si>
  <si>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</si>
  <si>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</si>
  <si>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</si>
  <si>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</si>
  <si>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</si>
  <si>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</si>
  <si>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</si>
  <si>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</si>
  <si>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</si>
  <si>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</si>
  <si>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</si>
  <si>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</si>
  <si>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</si>
  <si>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</si>
  <si>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</si>
  <si>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</si>
  <si>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</si>
  <si>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</si>
  <si>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</si>
  <si>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</si>
  <si>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</si>
  <si>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</si>
  <si>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</si>
  <si>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</si>
  <si>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</si>
  <si>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</si>
  <si>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</si>
  <si>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</si>
  <si>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</si>
  <si>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</si>
  <si>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</si>
  <si>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</si>
  <si>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</si>
  <si>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</si>
  <si>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</si>
  <si>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</si>
  <si>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</si>
  <si>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</si>
  <si>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</si>
  <si>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</si>
  <si>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</si>
  <si>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</si>
  <si>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</si>
  <si>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</si>
  <si>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</si>
  <si>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</si>
  <si>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</si>
  <si>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</si>
  <si>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</si>
  <si>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</si>
  <si>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</si>
  <si>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</si>
  <si>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</si>
  <si>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</si>
  <si>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</si>
  <si>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</si>
  <si>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</si>
  <si>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</si>
  <si>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</si>
  <si>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</si>
  <si>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</si>
  <si>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</si>
  <si>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</si>
  <si>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</si>
  <si>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</si>
  <si>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</si>
  <si>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</si>
  <si>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</si>
  <si>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</si>
  <si>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</si>
  <si>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</si>
  <si>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</si>
  <si>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</si>
  <si>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</si>
  <si>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</si>
  <si>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</si>
  <si>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</si>
  <si>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</si>
  <si>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</si>
  <si>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</si>
  <si>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</si>
  <si>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</si>
  <si>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</si>
  <si>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</si>
  <si>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</si>
  <si>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</si>
  <si>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</si>
  <si>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</si>
  <si>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</si>
  <si>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</si>
  <si>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</si>
  <si>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</si>
  <si>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</si>
  <si>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</si>
  <si>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</si>
  <si>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</si>
  <si>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</si>
  <si>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</si>
  <si>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</si>
  <si>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</si>
  <si>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</si>
  <si>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</si>
  <si>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</si>
  <si>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</si>
  <si>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</si>
  <si>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</si>
  <si>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</si>
  <si>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</si>
  <si>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</si>
  <si>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</si>
  <si>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</si>
  <si>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</si>
  <si>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</si>
  <si>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</si>
  <si>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</si>
  <si>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</si>
  <si>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</si>
  <si>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</si>
  <si>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</si>
  <si>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</si>
  <si>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</si>
  <si>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</si>
  <si>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</si>
  <si>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</si>
  <si>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</si>
  <si>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</si>
  <si>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</si>
  <si>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</si>
  <si>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</si>
  <si>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</si>
  <si>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</si>
  <si>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</si>
  <si>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</si>
  <si>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</si>
  <si>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</si>
  <si>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</si>
  <si>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</si>
  <si>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</si>
  <si>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</si>
  <si>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</si>
  <si>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</si>
  <si>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</si>
  <si>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</si>
  <si>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</si>
  <si>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</si>
  <si>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</si>
  <si>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</si>
  <si>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</si>
  <si>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</si>
  <si>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</si>
  <si>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</si>
  <si>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</si>
  <si>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</si>
  <si>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</si>
  <si>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</si>
  <si>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</si>
  <si>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</si>
  <si>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</si>
  <si>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</si>
  <si>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</si>
  <si>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</si>
  <si>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</si>
  <si>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</si>
  <si>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</si>
  <si>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</si>
  <si>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</si>
  <si>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</si>
  <si>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</si>
  <si>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</si>
  <si>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</si>
  <si>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</si>
  <si>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</si>
  <si>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</si>
  <si>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</si>
  <si>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</si>
  <si>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</si>
  <si>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</si>
  <si>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</si>
  <si>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</si>
  <si>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</si>
  <si>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</si>
  <si>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</si>
  <si>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</si>
  <si>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</si>
  <si>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</si>
  <si>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</si>
  <si>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</si>
  <si>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</si>
  <si>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</si>
  <si>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</si>
  <si>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</si>
  <si>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</si>
  <si>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</si>
  <si>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</si>
  <si>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</si>
  <si>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</si>
  <si>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</si>
  <si>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</si>
  <si>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</si>
  <si>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</si>
  <si>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</si>
  <si>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</si>
  <si>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</si>
  <si>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</si>
  <si>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</si>
  <si>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</si>
  <si>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</si>
  <si>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</si>
  <si>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</si>
  <si>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</si>
  <si>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</si>
  <si>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</si>
  <si>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</si>
  <si>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</si>
  <si>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</si>
  <si>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</si>
  <si>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</si>
  <si>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</si>
  <si>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</si>
  <si>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</si>
  <si>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</si>
  <si>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</si>
  <si>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</si>
  <si>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</si>
  <si>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</si>
  <si>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</si>
  <si>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</si>
  <si>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</si>
  <si>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</si>
  <si>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</si>
  <si>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</si>
  <si>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</si>
  <si>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</si>
  <si>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</si>
  <si>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</si>
  <si>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</si>
  <si>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</si>
  <si>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</si>
  <si>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</si>
  <si>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</si>
  <si>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</si>
  <si>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</si>
  <si>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</si>
  <si>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</si>
  <si>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</si>
  <si>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</si>
  <si>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</si>
  <si>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</si>
  <si>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</si>
  <si>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</si>
  <si>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</si>
  <si>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</si>
  <si>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</si>
  <si>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</si>
  <si>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</si>
  <si>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</si>
  <si>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</si>
  <si>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</si>
  <si>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</si>
  <si>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</si>
  <si>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</si>
  <si>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</si>
  <si>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</si>
  <si>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</si>
  <si>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</si>
  <si>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</si>
  <si>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</si>
  <si>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</si>
  <si>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</si>
  <si>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</si>
  <si>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</si>
  <si>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</si>
  <si>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</si>
  <si>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</si>
  <si>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</si>
  <si>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</si>
  <si>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</si>
  <si>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</si>
  <si>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</si>
  <si>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</si>
  <si>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</si>
  <si>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</si>
  <si>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</si>
  <si>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</si>
  <si>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</si>
  <si>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</si>
  <si>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</si>
  <si>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</si>
  <si>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</si>
  <si>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</si>
  <si>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</si>
  <si>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</si>
  <si>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</si>
  <si>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</si>
  <si>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</si>
  <si>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</si>
  <si>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</si>
  <si>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</si>
  <si>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</si>
  <si>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</si>
  <si>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</si>
  <si>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</si>
  <si>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</si>
  <si>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</si>
  <si>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</si>
  <si>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</si>
  <si>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</si>
  <si>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</si>
  <si>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</si>
  <si>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</si>
  <si>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</si>
  <si>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</si>
  <si>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</si>
  <si>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</si>
  <si>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</si>
  <si>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</si>
  <si>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</si>
  <si>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</si>
  <si>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</si>
  <si>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</si>
  <si>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</si>
  <si>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</si>
  <si>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</si>
  <si>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</si>
  <si>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</si>
  <si>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</si>
  <si>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</si>
  <si>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</si>
  <si>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</si>
  <si>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</si>
  <si>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</si>
  <si>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</si>
  <si>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</si>
  <si>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</si>
  <si>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</si>
  <si>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</si>
  <si>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</si>
  <si>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</si>
  <si>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</si>
  <si>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</si>
  <si>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</si>
  <si>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</si>
  <si>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</si>
  <si>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</si>
  <si>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</si>
  <si>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</si>
  <si>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</si>
  <si>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</si>
  <si>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</si>
  <si>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</si>
  <si>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</si>
  <si>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</si>
  <si>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</si>
  <si>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</si>
  <si>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</si>
  <si>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</si>
  <si>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</si>
  <si>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</si>
  <si>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</si>
  <si>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</si>
  <si>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</si>
  <si>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</si>
  <si>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</si>
  <si>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</si>
  <si>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</si>
  <si>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</si>
  <si>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</si>
  <si>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</si>
  <si>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</si>
  <si>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</si>
  <si>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</si>
  <si>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</si>
  <si>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</si>
  <si>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</si>
  <si>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</si>
  <si>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</si>
  <si>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</si>
  <si>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</si>
  <si>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</si>
  <si>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</si>
  <si>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</si>
  <si>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</si>
  <si>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</si>
  <si>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</si>
  <si>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</si>
  <si>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</si>
  <si>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</si>
  <si>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</si>
  <si>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</si>
  <si>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</si>
  <si>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</si>
  <si>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</si>
  <si>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</si>
  <si>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</si>
  <si>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</si>
  <si>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</si>
  <si>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</si>
  <si>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</si>
  <si>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</si>
  <si>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</si>
  <si>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</si>
  <si>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</si>
  <si>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</si>
  <si>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</si>
  <si>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</si>
  <si>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</si>
  <si>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</si>
  <si>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</si>
  <si>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</si>
  <si>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</si>
  <si>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</si>
  <si>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</si>
  <si>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</si>
  <si>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</si>
  <si>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</si>
  <si>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</si>
  <si>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</si>
  <si>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</si>
  <si>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</si>
  <si>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</si>
  <si>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</si>
  <si>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</si>
  <si>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</si>
  <si>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</si>
  <si>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</si>
  <si>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</si>
  <si>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</si>
  <si>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</si>
  <si>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</si>
  <si>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</si>
  <si>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</si>
  <si>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</si>
  <si>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</si>
  <si>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</si>
  <si>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</si>
  <si>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</si>
  <si>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</si>
  <si>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</si>
  <si>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</si>
  <si>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</si>
  <si>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</si>
  <si>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</si>
  <si>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</si>
  <si>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</si>
  <si>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</si>
  <si>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</si>
  <si>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</si>
  <si>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</si>
  <si>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</si>
  <si>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</si>
  <si>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</si>
  <si>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</si>
  <si>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</si>
  <si>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</si>
  <si>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</si>
  <si>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</si>
  <si>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</si>
  <si>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</si>
  <si>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</si>
  <si>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</si>
  <si>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</si>
  <si>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</si>
  <si>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</si>
  <si>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</si>
  <si>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</si>
  <si>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</si>
  <si>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</si>
  <si>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</si>
  <si>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</si>
  <si>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</si>
  <si>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</si>
  <si>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</si>
  <si>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</si>
  <si>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</si>
  <si>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</si>
  <si>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</si>
  <si>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</si>
  <si>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</si>
  <si>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</si>
  <si>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</si>
  <si>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</si>
  <si>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</si>
  <si>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</si>
  <si>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</si>
  <si>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</si>
  <si>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</si>
  <si>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</si>
  <si>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</si>
  <si>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</si>
  <si>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</si>
  <si>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</si>
  <si>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</si>
  <si>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</si>
  <si>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</si>
  <si>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</si>
  <si>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</si>
  <si>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</si>
  <si>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</si>
  <si>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</si>
  <si>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</si>
  <si>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</si>
  <si>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</si>
  <si>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</si>
  <si>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</si>
  <si>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</si>
  <si>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</si>
  <si>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</si>
  <si>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</si>
  <si>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</si>
  <si>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</si>
  <si>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</si>
  <si>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</si>
  <si>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</si>
  <si>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</si>
  <si>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</si>
  <si>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</si>
  <si>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</si>
  <si>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</si>
  <si>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</si>
  <si>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</si>
  <si>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</si>
  <si>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</si>
  <si>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</si>
  <si>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</si>
  <si>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</si>
  <si>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</si>
  <si>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</si>
  <si>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</si>
  <si>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</si>
  <si>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</si>
  <si>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</si>
  <si>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</si>
  <si>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</si>
  <si>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</si>
  <si>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</si>
  <si>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</si>
  <si>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</si>
  <si>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</si>
  <si>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</si>
  <si>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</si>
  <si>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</si>
  <si>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</si>
  <si>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</si>
  <si>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</si>
  <si>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</si>
  <si>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</si>
  <si>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</si>
  <si>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</si>
  <si>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</si>
  <si>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</si>
  <si>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</si>
  <si>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</si>
  <si>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</si>
  <si>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</si>
  <si>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</si>
  <si>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</si>
  <si>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</si>
  <si>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</si>
  <si>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</si>
  <si>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</si>
  <si>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</si>
  <si>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</si>
  <si>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</si>
  <si>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</si>
  <si>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</si>
  <si>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</si>
  <si>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</si>
  <si>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</si>
  <si>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</si>
  <si>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</si>
  <si>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</si>
  <si>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</si>
  <si>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</si>
  <si>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</si>
  <si>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</si>
  <si>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</si>
  <si>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</si>
  <si>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</si>
  <si>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</si>
  <si>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</si>
  <si>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</si>
  <si>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</si>
  <si>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</si>
  <si>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</si>
  <si>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</si>
  <si>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</si>
  <si>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</si>
  <si>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</si>
  <si>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</si>
  <si>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</si>
  <si>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</si>
  <si>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</si>
  <si>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</si>
  <si>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</si>
  <si>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</si>
  <si>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</si>
  <si>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</si>
  <si>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</si>
  <si>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</si>
  <si>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</si>
  <si>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</si>
  <si>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</si>
  <si>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</si>
  <si>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</si>
  <si>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</si>
  <si>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</si>
  <si>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</si>
  <si>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</si>
  <si>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</si>
  <si>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</si>
  <si>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</si>
  <si>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</si>
  <si>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</si>
  <si>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</si>
  <si>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</si>
  <si>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</si>
  <si>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</si>
  <si>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</si>
  <si>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</si>
  <si>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</si>
  <si>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</si>
  <si>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</si>
  <si>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</si>
  <si>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</si>
  <si>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</si>
  <si>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</si>
  <si>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</si>
  <si>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</si>
  <si>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</si>
  <si>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</si>
  <si>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</si>
  <si>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</si>
  <si>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</si>
  <si>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</si>
  <si>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</si>
  <si>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</si>
  <si>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</si>
  <si>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</si>
  <si>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</si>
  <si>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</si>
  <si>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</si>
  <si>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</si>
  <si>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</si>
  <si>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</si>
  <si>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</si>
  <si>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</si>
  <si>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</si>
  <si>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</si>
  <si>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</si>
  <si>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</si>
  <si>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</si>
  <si>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</si>
  <si>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</si>
  <si>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</si>
  <si>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</si>
  <si>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</si>
  <si>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</si>
  <si>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</si>
  <si>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</si>
  <si>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</si>
  <si>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</si>
  <si>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</si>
  <si>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</si>
  <si>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</si>
  <si>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</si>
  <si>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</si>
  <si>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</si>
  <si>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</si>
  <si>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</si>
  <si>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</si>
  <si>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</si>
  <si>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</si>
  <si>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</si>
  <si>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</si>
  <si>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</si>
  <si>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</si>
  <si>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</si>
  <si>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</si>
  <si>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</si>
  <si>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</si>
  <si>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</si>
  <si>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</si>
  <si>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</si>
  <si>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</si>
  <si>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</si>
  <si>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</si>
  <si>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</si>
  <si>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</si>
  <si>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</si>
  <si>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</si>
  <si>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</si>
  <si>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</si>
  <si>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</si>
  <si>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</si>
  <si>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</si>
  <si>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</si>
  <si>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</si>
  <si>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</si>
  <si>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</si>
  <si>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</si>
  <si>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</si>
  <si>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</si>
  <si>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</si>
  <si>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</si>
  <si>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</si>
  <si>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</si>
  <si>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</si>
  <si>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</si>
  <si>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</si>
  <si>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</si>
  <si>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</si>
  <si>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</si>
  <si>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</si>
  <si>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</si>
  <si>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</si>
  <si>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</si>
  <si>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</si>
  <si>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</si>
  <si>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</si>
  <si>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</si>
  <si>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</si>
  <si>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</si>
  <si>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</si>
  <si>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</si>
  <si>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</si>
  <si>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</si>
  <si>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</si>
  <si>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</si>
  <si>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</si>
  <si>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</si>
  <si>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</si>
  <si>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</si>
  <si>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</si>
  <si>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</si>
  <si>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</si>
  <si>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</si>
  <si>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</si>
  <si>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</si>
  <si>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</si>
  <si>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</si>
  <si>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</si>
  <si>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</si>
  <si>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</si>
  <si>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</si>
  <si>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</si>
  <si>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</si>
  <si>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</si>
  <si>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</si>
  <si>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</si>
  <si>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</si>
  <si>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</si>
  <si>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</si>
  <si>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</si>
  <si>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</si>
  <si>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</si>
  <si>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</si>
  <si>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</si>
  <si>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</si>
  <si>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</si>
  <si>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</si>
  <si>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</si>
  <si>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</si>
  <si>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</si>
  <si>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</si>
  <si>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</si>
  <si>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</si>
  <si>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</si>
  <si>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</si>
  <si>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</si>
  <si>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</si>
  <si>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</si>
  <si>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</si>
  <si>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</si>
  <si>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</si>
  <si>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</si>
  <si>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</si>
  <si>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</si>
  <si>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</si>
  <si>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</si>
  <si>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</si>
  <si>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</si>
  <si>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</si>
  <si>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</si>
  <si>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</si>
  <si>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</si>
  <si>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</si>
  <si>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</si>
  <si>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</si>
  <si>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</si>
  <si>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</si>
  <si>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</si>
  <si>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</si>
  <si>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</si>
  <si>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</si>
  <si>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</si>
  <si>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</si>
  <si>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</si>
  <si>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</si>
  <si>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</si>
  <si>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</si>
  <si>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</si>
  <si>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</si>
  <si>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</si>
  <si>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</si>
  <si>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</si>
  <si>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</si>
  <si>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</si>
  <si>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</si>
  <si>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</si>
  <si>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</si>
  <si>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</si>
  <si>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</si>
  <si>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</si>
  <si>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</si>
  <si>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</si>
  <si>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</si>
  <si>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</si>
  <si>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</si>
  <si>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</si>
  <si>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</si>
  <si>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</si>
  <si>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</si>
  <si>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</si>
  <si>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</si>
  <si>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</si>
  <si>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</si>
  <si>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</si>
  <si>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</si>
  <si>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</si>
  <si>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</si>
  <si>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</si>
  <si>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</si>
  <si>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</si>
  <si>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</si>
  <si>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</si>
  <si>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</si>
  <si>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</si>
  <si>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</si>
  <si>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</si>
  <si>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</si>
  <si>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</si>
  <si>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</si>
  <si>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</si>
  <si>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</si>
  <si>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</si>
  <si>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</si>
  <si>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</si>
  <si>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</si>
  <si>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</si>
  <si>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</si>
  <si>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</si>
  <si>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</si>
  <si>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</si>
  <si>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</si>
  <si>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</si>
  <si>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</si>
  <si>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</si>
  <si>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</si>
  <si>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</si>
  <si>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</si>
  <si>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</si>
  <si>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</si>
  <si>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</si>
  <si>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</si>
  <si>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</si>
  <si>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</si>
  <si>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</si>
  <si>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</si>
  <si>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</si>
  <si>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</si>
  <si>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</si>
  <si>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</si>
  <si>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</si>
  <si>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</si>
  <si>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</si>
  <si>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</si>
  <si>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</si>
  <si>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</si>
  <si>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</si>
  <si>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</si>
  <si>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</si>
  <si>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</si>
  <si>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</si>
  <si>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</si>
  <si>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</si>
  <si>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</si>
  <si>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</si>
  <si>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</si>
  <si>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</si>
  <si>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</si>
  <si>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</si>
  <si>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</si>
  <si>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</si>
  <si>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</si>
  <si>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</si>
  <si>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</si>
  <si>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</si>
  <si>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</si>
  <si>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</si>
  <si>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</si>
  <si>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</si>
  <si>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</si>
  <si>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</si>
  <si>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</si>
  <si>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</si>
  <si>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</si>
  <si>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</si>
  <si>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</si>
  <si>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</si>
  <si>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</si>
  <si>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</si>
  <si>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</si>
  <si>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</si>
  <si>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</si>
  <si>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</si>
  <si>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</si>
  <si>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</si>
  <si>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</si>
  <si>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</si>
  <si>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</si>
  <si>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</si>
  <si>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</si>
  <si>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</si>
  <si>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</si>
  <si>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</si>
  <si>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</si>
  <si>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</si>
  <si>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</si>
  <si>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</si>
  <si>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</si>
  <si>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</si>
  <si>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</si>
  <si>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</si>
  <si>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</si>
  <si>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</si>
  <si>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</si>
  <si>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</si>
  <si>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</si>
  <si>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</si>
  <si>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</si>
  <si>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</si>
  <si>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</si>
  <si>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</si>
  <si>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</si>
  <si>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</si>
  <si>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</si>
  <si>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</si>
  <si>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</si>
  <si>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</si>
  <si>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</si>
  <si>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</si>
  <si>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</si>
  <si>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</si>
  <si>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</si>
  <si>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</si>
  <si>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</si>
  <si>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</si>
  <si>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</si>
  <si>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</si>
  <si>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</si>
  <si>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</si>
  <si>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</si>
  <si>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</si>
  <si>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</si>
  <si>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</si>
  <si>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</si>
  <si>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</si>
  <si>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</si>
  <si>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</si>
  <si>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</si>
  <si>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</si>
  <si>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</si>
  <si>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</si>
  <si>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</si>
  <si>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</si>
  <si>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</si>
  <si>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</si>
  <si>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</si>
  <si>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</si>
  <si>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</si>
  <si>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</si>
  <si>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</si>
  <si>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</si>
  <si>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</si>
  <si>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</si>
  <si>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</si>
  <si>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</si>
  <si>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</si>
  <si>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</si>
  <si>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</si>
  <si>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</si>
  <si>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</si>
  <si>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</si>
  <si>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</si>
  <si>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</si>
  <si>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</si>
  <si>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</si>
  <si>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</si>
  <si>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</si>
  <si>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</si>
  <si>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</si>
  <si>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</si>
  <si>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</si>
  <si>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</si>
  <si>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</si>
  <si>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</si>
  <si>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</si>
  <si>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</si>
  <si>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</si>
  <si>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</si>
  <si>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</si>
  <si>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</si>
  <si>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</si>
  <si>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</si>
  <si>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</si>
  <si>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</si>
  <si>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</si>
  <si>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</si>
  <si>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</si>
  <si>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</si>
  <si>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</si>
  <si>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</si>
  <si>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</si>
  <si>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</si>
  <si>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</si>
  <si>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</si>
  <si>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</si>
  <si>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</si>
  <si>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</si>
  <si>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</si>
  <si>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</si>
  <si>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</si>
  <si>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</si>
  <si>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</si>
  <si>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</si>
  <si>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</si>
  <si>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</si>
  <si>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</si>
  <si>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</si>
  <si>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</si>
  <si>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</si>
  <si>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</si>
  <si>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</si>
  <si>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</si>
  <si>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</si>
  <si>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</si>
  <si>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</si>
  <si>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</si>
  <si>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</si>
  <si>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</si>
  <si>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</si>
  <si>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</si>
  <si>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</si>
  <si>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</si>
  <si>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</si>
  <si>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</si>
  <si>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</si>
  <si>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</si>
  <si>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</si>
  <si>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</si>
  <si>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</si>
  <si>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</si>
  <si>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</si>
  <si>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</si>
  <si>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</si>
  <si>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</si>
  <si>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</si>
  <si>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</si>
  <si>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</si>
  <si>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</si>
  <si>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</si>
  <si>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</si>
  <si>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</si>
  <si>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</si>
  <si>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</si>
  <si>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</si>
  <si>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</si>
  <si>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</si>
  <si>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</si>
  <si>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</si>
  <si>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</si>
  <si>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</si>
  <si>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</si>
  <si>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</si>
  <si>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</si>
  <si>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</si>
  <si>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</si>
  <si>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</si>
  <si>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</si>
  <si>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</si>
  <si>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</si>
  <si>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</si>
  <si>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</si>
  <si>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</si>
  <si>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</si>
  <si>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</si>
  <si>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</si>
  <si>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</si>
  <si>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</si>
  <si>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</si>
  <si>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</si>
  <si>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</si>
  <si>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</si>
  <si>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</si>
  <si>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</si>
  <si>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</si>
  <si>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</si>
  <si>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</si>
  <si>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</si>
  <si>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</si>
  <si>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</si>
  <si>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</si>
  <si>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</si>
  <si>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</si>
  <si>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</si>
  <si>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</si>
  <si>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</si>
  <si>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</si>
  <si>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</si>
  <si>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</si>
  <si>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</si>
  <si>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</si>
  <si>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</si>
  <si>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</si>
  <si>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</si>
  <si>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</si>
  <si>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</si>
  <si>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</si>
  <si>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</si>
  <si>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</si>
  <si>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</si>
  <si>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</si>
  <si>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</si>
  <si>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</si>
  <si>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</si>
  <si>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</si>
  <si>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</si>
  <si>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</si>
  <si>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</si>
  <si>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</si>
  <si>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</si>
  <si>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</si>
  <si>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</si>
  <si>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</si>
  <si>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</si>
  <si>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</si>
  <si>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</si>
  <si>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</si>
  <si>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</si>
  <si>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</si>
  <si>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</si>
  <si>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</si>
  <si>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</si>
  <si>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</si>
  <si>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</si>
  <si>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</si>
  <si>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</si>
  <si>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</si>
  <si>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</si>
  <si>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</si>
  <si>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</si>
  <si>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</si>
  <si>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</si>
  <si>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</si>
  <si>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</si>
  <si>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</si>
  <si>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</si>
  <si>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</si>
  <si>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</si>
  <si>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</si>
  <si>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</si>
  <si>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</si>
  <si>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</si>
  <si>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</si>
  <si>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</si>
  <si>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</si>
  <si>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</si>
  <si>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</si>
  <si>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</si>
  <si>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</si>
  <si>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</si>
  <si>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</si>
  <si>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</si>
  <si>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</si>
  <si>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</si>
  <si>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</si>
  <si>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</si>
  <si>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</si>
  <si>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</si>
  <si>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</si>
  <si>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</si>
  <si>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</si>
  <si>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</si>
  <si>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</si>
  <si>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</si>
  <si>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</si>
  <si>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</si>
  <si>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</si>
  <si>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</si>
  <si>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</si>
  <si>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</si>
  <si>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</si>
  <si>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</si>
  <si>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</si>
  <si>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</si>
  <si>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</si>
  <si>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</si>
  <si>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</si>
  <si>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</si>
  <si>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</si>
  <si>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</si>
  <si>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</si>
  <si>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</si>
  <si>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</si>
  <si>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</si>
  <si>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</si>
  <si>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</si>
  <si>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</si>
  <si>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</si>
  <si>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</si>
  <si>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</si>
  <si>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</si>
  <si>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</si>
  <si>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</si>
  <si>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</si>
  <si>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</si>
  <si>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</si>
  <si>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</si>
  <si>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</si>
  <si>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</si>
  <si>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</si>
  <si>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</si>
  <si>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</si>
  <si>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</si>
  <si>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</si>
  <si>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</si>
  <si>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</si>
  <si>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</si>
  <si>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</si>
  <si>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</si>
  <si>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</si>
  <si>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</si>
  <si>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</si>
  <si>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</si>
  <si>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</si>
  <si>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</si>
  <si>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</si>
  <si>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</si>
  <si>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</si>
  <si>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</si>
  <si>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</si>
  <si>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</si>
  <si>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</si>
  <si>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</si>
  <si>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</si>
  <si>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</si>
  <si>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</si>
  <si>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</si>
  <si>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</si>
  <si>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</si>
  <si>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</si>
  <si>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</si>
  <si>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</si>
  <si>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</si>
  <si>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</si>
  <si>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</si>
  <si>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</si>
  <si>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</si>
  <si>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</si>
  <si>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</si>
  <si>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</si>
  <si>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</si>
  <si>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</si>
  <si>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</si>
  <si>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</si>
  <si>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</si>
  <si>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</si>
  <si>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</si>
  <si>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</si>
  <si>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</si>
  <si>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</si>
  <si>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</si>
  <si>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</si>
  <si>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</si>
  <si>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</si>
  <si>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</si>
  <si>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</si>
  <si>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</si>
  <si>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</si>
  <si>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</si>
  <si>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</si>
  <si>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</si>
  <si>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</si>
  <si>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</si>
  <si>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</si>
  <si>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</si>
  <si>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</si>
  <si>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</si>
  <si>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</si>
  <si>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</si>
  <si>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</si>
  <si>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</si>
  <si>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</si>
  <si>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</si>
  <si>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</si>
  <si>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</si>
  <si>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</si>
  <si>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</si>
  <si>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</si>
  <si>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</si>
  <si>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</si>
  <si>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</si>
  <si>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</si>
  <si>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</si>
  <si>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</si>
  <si>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</si>
  <si>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</si>
  <si>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</si>
  <si>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</si>
  <si>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</si>
  <si>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</si>
  <si>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</si>
  <si>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</si>
  <si>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</si>
  <si>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</si>
  <si>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</si>
  <si>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</si>
  <si>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</si>
  <si>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</si>
  <si>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</si>
  <si>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</si>
  <si>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</si>
  <si>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</si>
  <si>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</si>
  <si>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</si>
  <si>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</si>
  <si>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</si>
  <si>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</si>
  <si>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</si>
  <si>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</si>
  <si>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</si>
  <si>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</si>
  <si>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</si>
  <si>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</si>
  <si>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</si>
  <si>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</si>
  <si>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</si>
  <si>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</si>
  <si>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</si>
  <si>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</si>
  <si>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</si>
  <si>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</si>
  <si>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</si>
  <si>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</si>
  <si>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</si>
  <si>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</si>
  <si>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</si>
  <si>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</si>
  <si>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</si>
  <si>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</si>
  <si>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</si>
  <si>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</si>
  <si>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</si>
  <si>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</si>
  <si>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</si>
  <si>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</si>
  <si>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</si>
  <si>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</si>
  <si>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</si>
  <si>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</si>
  <si>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</si>
  <si>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</si>
  <si>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</si>
  <si>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</si>
  <si>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</si>
  <si>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</si>
  <si>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</si>
  <si>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</si>
  <si>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</si>
  <si>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</si>
  <si>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</si>
  <si>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</si>
  <si>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</si>
  <si>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</si>
  <si>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</si>
  <si>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</si>
  <si>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</si>
  <si>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</si>
  <si>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</si>
  <si>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</si>
  <si>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</si>
  <si>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</si>
  <si>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</si>
  <si>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</si>
  <si>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</si>
  <si>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</si>
  <si>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</si>
  <si>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</si>
  <si>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</si>
  <si>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</si>
  <si>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</si>
  <si>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</si>
  <si>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</si>
  <si>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</si>
  <si>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</si>
  <si>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</si>
  <si>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</si>
  <si>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</si>
  <si>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</si>
  <si>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</si>
  <si>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</si>
  <si>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</si>
  <si>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</si>
  <si>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</si>
  <si>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</si>
  <si>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</si>
  <si>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</si>
  <si>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</si>
  <si>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</si>
  <si>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</si>
  <si>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</si>
  <si>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</si>
  <si>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</si>
  <si>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</si>
  <si>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</si>
  <si>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</si>
  <si>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</si>
  <si>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</si>
  <si>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</si>
  <si>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</si>
  <si>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</si>
  <si>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</si>
  <si>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</si>
  <si>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</si>
  <si>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</si>
  <si>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</si>
  <si>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</si>
  <si>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</si>
  <si>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</si>
  <si>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</si>
  <si>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</si>
  <si>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</si>
  <si>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</si>
  <si>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</si>
  <si>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</si>
  <si>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</si>
  <si>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</si>
  <si>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</si>
  <si>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</si>
  <si>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</si>
  <si>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</si>
  <si>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</si>
  <si>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</si>
  <si>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</si>
  <si>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</si>
  <si>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</si>
  <si>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</si>
  <si>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</si>
  <si>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</si>
  <si>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</si>
  <si>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</si>
  <si>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</si>
  <si>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</si>
  <si>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</si>
  <si>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</si>
  <si>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</si>
  <si>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</si>
  <si>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</si>
  <si>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</si>
  <si>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</si>
  <si>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</si>
  <si>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</si>
  <si>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</si>
  <si>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</si>
  <si>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</si>
  <si>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</si>
  <si>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</si>
  <si>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</si>
  <si>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</si>
  <si>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</si>
  <si>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</si>
  <si>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</si>
  <si>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</si>
  <si>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</si>
  <si>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</si>
  <si>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</si>
  <si>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</si>
  <si>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</si>
  <si>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</si>
  <si>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</si>
  <si>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</si>
  <si>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</si>
  <si>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</si>
  <si>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</si>
  <si>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</si>
  <si>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</si>
  <si>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</si>
  <si>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</si>
  <si>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</si>
  <si>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</si>
  <si>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</si>
  <si>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</si>
  <si>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</si>
  <si>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</si>
  <si>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</si>
  <si>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</si>
  <si>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</si>
  <si>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</si>
  <si>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</si>
  <si>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</si>
  <si>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</si>
  <si>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</si>
  <si>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</si>
  <si>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</si>
  <si>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</si>
  <si>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</si>
  <si>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</si>
  <si>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</si>
  <si>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</si>
  <si>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</si>
  <si>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</si>
  <si>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</si>
  <si>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</si>
  <si>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</si>
  <si>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</si>
  <si>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</si>
  <si>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</si>
  <si>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</si>
  <si>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</si>
  <si>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</si>
  <si>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</si>
  <si>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</si>
  <si>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</si>
  <si>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</si>
  <si>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</si>
  <si>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</si>
  <si>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</si>
  <si>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</si>
  <si>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</si>
  <si>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</si>
  <si>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</si>
  <si>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</si>
  <si>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</si>
  <si>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</si>
  <si>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</si>
  <si>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</si>
  <si>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</si>
  <si>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</si>
  <si>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</si>
  <si>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</si>
  <si>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</si>
  <si>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</si>
  <si>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</si>
  <si>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</si>
  <si>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</si>
  <si>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</si>
  <si>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</si>
  <si>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</si>
  <si>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</si>
  <si>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</si>
  <si>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</si>
  <si>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</si>
  <si>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</si>
  <si>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</si>
  <si>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</si>
  <si>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</si>
  <si>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</si>
  <si>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</si>
  <si>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</si>
  <si>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</si>
  <si>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</si>
  <si>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</si>
  <si>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</si>
  <si>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</si>
  <si>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</si>
  <si>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</si>
  <si>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</si>
  <si>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</si>
  <si>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</si>
  <si>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</si>
  <si>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</si>
  <si>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</si>
  <si>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</si>
  <si>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</si>
  <si>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</si>
  <si>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</si>
  <si>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</si>
  <si>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</si>
  <si>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</si>
  <si>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</si>
  <si>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</si>
  <si>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</si>
  <si>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</si>
  <si>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</si>
  <si>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</si>
  <si>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</si>
  <si>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</si>
  <si>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</si>
  <si>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</si>
  <si>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</si>
  <si>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</si>
  <si>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</si>
  <si>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</si>
  <si>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</si>
  <si>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</si>
  <si>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</si>
  <si>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</si>
  <si>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</si>
  <si>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</si>
  <si>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</si>
  <si>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</si>
  <si>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</si>
  <si>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</si>
  <si>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</si>
  <si>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</si>
  <si>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</si>
  <si>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</si>
  <si>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</si>
  <si>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</si>
  <si>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</si>
  <si>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</si>
  <si>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</si>
  <si>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</si>
  <si>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</si>
  <si>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</si>
  <si>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</si>
  <si>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</si>
  <si>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</si>
  <si>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</si>
  <si>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</si>
  <si>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</si>
  <si>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</si>
  <si>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</si>
  <si>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</si>
  <si>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</si>
  <si>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</si>
  <si>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</si>
  <si>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</si>
  <si>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</si>
  <si>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</si>
  <si>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</si>
  <si>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</si>
  <si>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</si>
  <si>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</si>
  <si>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</si>
  <si>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</si>
  <si>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</si>
  <si>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</si>
  <si>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</si>
  <si>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</si>
  <si>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</si>
  <si>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</si>
  <si>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</si>
  <si>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</si>
  <si>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</si>
  <si>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</si>
  <si>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</si>
  <si>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</si>
  <si>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</si>
  <si>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</si>
  <si>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</si>
  <si>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</si>
  <si>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</si>
  <si>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</si>
  <si>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</si>
  <si>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</si>
  <si>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</si>
  <si>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</si>
  <si>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</si>
  <si>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</si>
  <si>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</si>
  <si>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</si>
  <si>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</si>
  <si>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</si>
  <si>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</si>
  <si>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</si>
  <si>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</si>
  <si>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</si>
  <si>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</si>
  <si>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</si>
  <si>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</si>
  <si>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</si>
  <si>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</si>
  <si>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</si>
  <si>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</si>
  <si>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</si>
  <si>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</si>
  <si>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</si>
  <si>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</si>
  <si>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</si>
  <si>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</si>
  <si>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</si>
  <si>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</si>
  <si>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</si>
  <si>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</si>
  <si>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</si>
  <si>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</si>
  <si>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</si>
  <si>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</si>
  <si>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</si>
  <si>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</si>
  <si>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</si>
  <si>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</si>
  <si>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</si>
  <si>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</si>
  <si>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</si>
  <si>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</si>
  <si>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</si>
  <si>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</si>
  <si>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</si>
  <si>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</si>
  <si>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</si>
  <si>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</si>
  <si>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</si>
  <si>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</si>
  <si>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</si>
  <si>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</si>
  <si>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</si>
  <si>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</si>
  <si>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</si>
  <si>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</si>
  <si>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</si>
  <si>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</si>
  <si>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</si>
  <si>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</si>
  <si>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</si>
  <si>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</si>
  <si>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</si>
  <si>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</si>
  <si>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</si>
  <si>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</si>
  <si>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</si>
  <si>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</si>
  <si>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</si>
  <si>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</si>
  <si>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</si>
  <si>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</si>
  <si>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</si>
  <si>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</si>
  <si>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</si>
  <si>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</si>
  <si>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</si>
  <si>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</si>
  <si>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</si>
  <si>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</si>
  <si>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</si>
  <si>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</si>
  <si>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</si>
  <si>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</si>
  <si>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</si>
  <si>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</si>
  <si>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</si>
  <si>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</si>
  <si>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</si>
  <si>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</si>
  <si>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</si>
  <si>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</si>
  <si>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</si>
  <si>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</si>
  <si>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</si>
  <si>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</si>
  <si>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</si>
  <si>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</si>
  <si>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</si>
  <si>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</si>
  <si>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</si>
  <si>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</si>
  <si>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</si>
  <si>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</si>
  <si>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</si>
  <si>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</si>
  <si>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</si>
  <si>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</si>
  <si>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</si>
  <si>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</si>
  <si>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</si>
  <si>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</si>
  <si>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</si>
  <si>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</si>
  <si>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</si>
  <si>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</si>
  <si>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</si>
  <si>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</si>
  <si>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</si>
  <si>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</si>
  <si>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</si>
  <si>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</si>
  <si>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</si>
  <si>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</si>
  <si>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</si>
  <si>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</si>
  <si>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</si>
  <si>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</si>
  <si>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</si>
  <si>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</si>
  <si>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</si>
  <si>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</si>
  <si>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</si>
  <si>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</si>
  <si>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</si>
  <si>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</si>
  <si>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</si>
  <si>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</si>
  <si>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</si>
  <si>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</si>
  <si>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</si>
  <si>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</si>
  <si>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</si>
  <si>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</si>
  <si>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</si>
  <si>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</si>
  <si>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</si>
  <si>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</si>
  <si>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</si>
  <si>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</si>
  <si>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</si>
  <si>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</si>
  <si>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</si>
  <si>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</si>
  <si>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</si>
  <si>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</si>
  <si>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</si>
  <si>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</si>
  <si>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</si>
  <si>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</si>
  <si>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</si>
  <si>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</si>
  <si>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</si>
  <si>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</si>
  <si>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</si>
  <si>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</si>
  <si>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</si>
  <si>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</si>
  <si>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</si>
  <si>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</si>
  <si>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</si>
  <si>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</si>
  <si>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</si>
  <si>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</si>
  <si>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</si>
  <si>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</si>
  <si>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</si>
  <si>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</si>
  <si>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</si>
  <si>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</si>
  <si>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</si>
  <si>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</si>
  <si>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</si>
  <si>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</si>
  <si>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</si>
  <si>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</si>
  <si>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</si>
  <si>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</si>
  <si>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</si>
  <si>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</si>
  <si>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</si>
  <si>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</si>
  <si>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</si>
  <si>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</si>
  <si>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</si>
  <si>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</si>
  <si>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</si>
  <si>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</si>
  <si>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</si>
  <si>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</si>
  <si>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</si>
  <si>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</si>
  <si>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</si>
  <si>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</si>
  <si>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</si>
  <si>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</si>
  <si>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</si>
  <si>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</si>
  <si>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</si>
  <si>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</si>
  <si>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</si>
  <si>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</si>
  <si>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</si>
  <si>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</si>
  <si>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</si>
  <si>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</si>
  <si>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</si>
  <si>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</si>
  <si>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</si>
  <si>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</si>
  <si>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</si>
  <si>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</si>
  <si>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</si>
  <si>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</si>
  <si>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</si>
  <si>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</si>
  <si>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</si>
  <si>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</si>
  <si>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</si>
  <si>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</si>
  <si>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</si>
  <si>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</si>
  <si>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</si>
  <si>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</si>
  <si>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</si>
  <si>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</si>
  <si>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</si>
  <si>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</si>
  <si>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</si>
  <si>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</si>
  <si>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</si>
  <si>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</si>
  <si>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</si>
  <si>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</si>
  <si>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</si>
  <si>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</si>
  <si>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</si>
  <si>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</si>
  <si>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</si>
  <si>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</si>
  <si>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</si>
  <si>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</si>
  <si>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</si>
  <si>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</si>
  <si>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</si>
  <si>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</si>
  <si>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</si>
  <si>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</si>
  <si>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</si>
  <si>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</si>
  <si>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</si>
  <si>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</si>
  <si>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</si>
  <si>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</si>
  <si>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</si>
  <si>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</si>
  <si>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</si>
  <si>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</si>
  <si>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</si>
  <si>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</si>
  <si>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</si>
  <si>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</si>
  <si>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</si>
  <si>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</si>
  <si>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</si>
  <si>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</si>
  <si>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</si>
  <si>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</si>
  <si>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</si>
  <si>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</si>
  <si>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</si>
  <si>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</si>
  <si>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</si>
  <si>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</si>
  <si>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</si>
  <si>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</si>
  <si>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</si>
  <si>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</si>
  <si>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</si>
  <si>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</si>
  <si>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</si>
  <si>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</si>
  <si>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</si>
  <si>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</si>
  <si>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</si>
  <si>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</si>
  <si>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</si>
  <si>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</si>
  <si>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</si>
  <si>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</si>
  <si>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</si>
  <si>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</si>
  <si>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</si>
  <si>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</si>
  <si>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</si>
  <si>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</si>
  <si>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</si>
  <si>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</si>
  <si>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</si>
  <si>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</si>
  <si>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</si>
  <si>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</si>
  <si>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</si>
  <si>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</si>
  <si>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</si>
  <si>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</si>
  <si>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</si>
  <si>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</si>
  <si>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</si>
  <si>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</si>
  <si>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</si>
  <si>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</si>
  <si>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</si>
  <si>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</si>
  <si>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</si>
  <si>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</si>
  <si>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</si>
  <si>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</si>
  <si>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</si>
  <si>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</si>
  <si>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</si>
  <si>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</si>
  <si>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</si>
  <si>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</si>
  <si>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</si>
  <si>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</si>
  <si>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</si>
  <si>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</si>
  <si>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</si>
  <si>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</si>
  <si>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</si>
  <si>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</si>
  <si>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</si>
  <si>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</si>
  <si>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</si>
  <si>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</si>
  <si>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</si>
  <si>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</si>
  <si>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</si>
  <si>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</si>
  <si>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</si>
  <si>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</si>
  <si>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</si>
  <si>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</si>
  <si>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</si>
  <si>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</si>
  <si>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</si>
  <si>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</si>
  <si>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</si>
  <si>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</si>
  <si>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</si>
  <si>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</si>
  <si>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</si>
  <si>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</si>
  <si>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</si>
  <si>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</si>
  <si>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</si>
  <si>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</si>
  <si>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</si>
  <si>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</si>
  <si>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</si>
  <si>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</si>
  <si>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</si>
  <si>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</si>
  <si>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</si>
  <si>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</si>
  <si>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</si>
  <si>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</si>
  <si>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</si>
  <si>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</si>
  <si>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</si>
  <si>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</si>
  <si>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</si>
  <si>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</si>
  <si>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</si>
  <si>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</si>
  <si>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</si>
  <si>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</si>
  <si>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</si>
  <si>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</si>
  <si>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</si>
  <si>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</si>
  <si>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</si>
  <si>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</si>
  <si>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</si>
  <si>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</si>
  <si>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</si>
  <si>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</si>
  <si>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</si>
  <si>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</si>
  <si>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</si>
  <si>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</si>
  <si>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</si>
  <si>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</si>
  <si>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</si>
  <si>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</si>
  <si>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</si>
  <si>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</si>
  <si>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</si>
  <si>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</si>
  <si>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</si>
  <si>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</si>
  <si>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</si>
  <si>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</si>
  <si>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</si>
  <si>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</si>
  <si>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</si>
  <si>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</si>
  <si>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</si>
  <si>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</si>
  <si>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</si>
  <si>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</si>
  <si>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</si>
  <si>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</si>
  <si>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</si>
  <si>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</si>
  <si>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</si>
  <si>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</si>
  <si>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</si>
  <si>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</si>
  <si>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</si>
  <si>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</si>
  <si>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</si>
  <si>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</si>
  <si>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</si>
  <si>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</si>
  <si>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</si>
  <si>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</si>
  <si>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</si>
  <si>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</si>
  <si>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</si>
  <si>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</si>
  <si>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</si>
  <si>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</si>
  <si>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</si>
  <si>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</si>
  <si>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</si>
  <si>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</si>
  <si>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</si>
  <si>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</si>
  <si>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</si>
  <si>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</si>
  <si>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</si>
  <si>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</si>
  <si>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</si>
  <si>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</si>
  <si>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</si>
  <si>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</si>
  <si>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</si>
  <si>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</si>
  <si>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</si>
  <si>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</si>
  <si>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</si>
  <si>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</si>
  <si>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</si>
  <si>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</si>
  <si>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</si>
  <si>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</si>
  <si>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</si>
  <si>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</si>
  <si>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</si>
  <si>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</si>
  <si>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</si>
  <si>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</si>
  <si>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</si>
  <si>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</si>
  <si>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</si>
  <si>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</si>
  <si>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</si>
  <si>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</si>
  <si>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</si>
  <si>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</si>
  <si>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</si>
  <si>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</si>
  <si>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</si>
  <si>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</si>
  <si>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</si>
  <si>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</si>
  <si>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</si>
  <si>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</si>
  <si>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</si>
  <si>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</si>
  <si>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</si>
  <si>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</si>
  <si>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</si>
  <si>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</si>
  <si>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</si>
  <si>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</si>
  <si>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</si>
  <si>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</si>
  <si>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</si>
  <si>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</si>
  <si>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</si>
  <si>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</si>
  <si>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</si>
  <si>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</si>
  <si>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</si>
  <si>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</si>
  <si>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</si>
  <si>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</si>
  <si>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</si>
  <si>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</si>
  <si>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</si>
  <si>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</si>
  <si>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</si>
  <si>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</si>
  <si>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</si>
  <si>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</si>
  <si>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</si>
  <si>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</si>
  <si>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</si>
  <si>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</si>
  <si>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</si>
  <si>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</si>
  <si>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</si>
  <si>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</si>
  <si>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</si>
  <si>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</si>
  <si>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</si>
  <si>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</si>
  <si>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</si>
  <si>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</si>
  <si>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</si>
  <si>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</si>
  <si>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</si>
  <si>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</si>
  <si>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</si>
  <si>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</si>
  <si>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</si>
  <si>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</si>
  <si>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</si>
  <si>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</si>
  <si>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</si>
  <si>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</si>
  <si>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</si>
  <si>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</si>
  <si>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</si>
  <si>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</si>
  <si>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</si>
  <si>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</si>
  <si>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</si>
  <si>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</si>
  <si>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</si>
  <si>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</si>
  <si>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</si>
  <si>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</si>
  <si>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</si>
  <si>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</si>
  <si>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</si>
  <si>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</si>
  <si>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</si>
  <si>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</si>
  <si>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</si>
  <si>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</si>
  <si>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</si>
  <si>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</si>
  <si>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</si>
  <si>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</si>
  <si>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</si>
  <si>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</si>
  <si>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</si>
  <si>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</si>
  <si>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</si>
  <si>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</si>
  <si>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</si>
  <si>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</si>
  <si>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</si>
  <si>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</si>
  <si>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</si>
  <si>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</si>
  <si>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</si>
  <si>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</si>
  <si>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</si>
  <si>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</si>
  <si>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</si>
  <si>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</si>
  <si>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</si>
  <si>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</si>
  <si>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</si>
  <si>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</si>
  <si>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</si>
  <si>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</si>
  <si>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</si>
  <si>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</si>
  <si>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</si>
  <si>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</si>
  <si>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</si>
  <si>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</si>
  <si>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</si>
  <si>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</si>
  <si>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</si>
  <si>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</si>
  <si>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</si>
  <si>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</si>
  <si>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</si>
  <si>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</si>
  <si>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</si>
  <si>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</si>
  <si>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</si>
  <si>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</si>
  <si>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</si>
  <si>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</si>
  <si>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</si>
  <si>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</si>
  <si>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</si>
  <si>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</si>
  <si>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</si>
  <si>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</si>
  <si>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</si>
  <si>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</si>
  <si>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</si>
  <si>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</si>
  <si>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</si>
  <si>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</si>
  <si>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</si>
  <si>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</si>
  <si>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</si>
  <si>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</si>
  <si>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</si>
  <si>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</si>
  <si>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</si>
  <si>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</si>
  <si>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</si>
  <si>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</si>
  <si>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</si>
  <si>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</si>
  <si>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</si>
  <si>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</si>
  <si>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</si>
  <si>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</si>
  <si>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</si>
  <si>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</si>
  <si>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</si>
  <si>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</si>
  <si>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</si>
  <si>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</si>
  <si>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</si>
  <si>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</si>
  <si>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</si>
  <si>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</si>
  <si>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</si>
  <si>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</si>
  <si>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</si>
  <si>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</si>
  <si>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</si>
  <si>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</si>
  <si>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</si>
  <si>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</si>
  <si>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</si>
  <si>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</si>
  <si>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</si>
  <si>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</si>
  <si>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</si>
  <si>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</si>
  <si>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</si>
  <si>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</si>
  <si>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</si>
  <si>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</si>
  <si>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</si>
  <si>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</si>
  <si>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</si>
  <si>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</si>
  <si>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</si>
  <si>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</si>
  <si>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</si>
  <si>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</si>
  <si>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</si>
  <si>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</si>
  <si>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</si>
  <si>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</si>
  <si>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</si>
  <si>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</si>
  <si>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</si>
  <si>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</si>
  <si>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</si>
  <si>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</si>
  <si>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</si>
  <si>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</si>
  <si>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</si>
  <si>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</si>
  <si>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</si>
  <si>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</si>
  <si>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</si>
  <si>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</si>
  <si>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</si>
  <si>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</si>
  <si>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</si>
  <si>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</si>
  <si>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</si>
  <si>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</si>
  <si>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</si>
  <si>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</si>
  <si>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</si>
  <si>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</si>
  <si>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</si>
  <si>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</si>
  <si>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</si>
  <si>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</si>
  <si>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</si>
  <si>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</si>
  <si>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</si>
  <si>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</si>
  <si>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</si>
  <si>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</si>
  <si>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</si>
  <si>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</si>
  <si>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</si>
  <si>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</si>
  <si>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</si>
  <si>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</si>
  <si>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</si>
  <si>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</si>
  <si>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</si>
  <si>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</si>
  <si>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</si>
  <si>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</si>
  <si>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</si>
  <si>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</si>
  <si>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</si>
  <si>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</si>
  <si>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</si>
  <si>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</si>
  <si>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</si>
  <si>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</si>
  <si>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</si>
  <si>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</si>
  <si>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</si>
  <si>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</si>
  <si>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</si>
  <si>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</si>
  <si>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</si>
  <si>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</si>
  <si>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</si>
  <si>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</si>
  <si>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</si>
  <si>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</si>
  <si>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</si>
  <si>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</si>
  <si>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</si>
  <si>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</si>
  <si>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</si>
  <si>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</si>
  <si>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</si>
  <si>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</si>
  <si>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</si>
  <si>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</si>
  <si>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</si>
  <si>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</si>
  <si>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</si>
  <si>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</si>
  <si>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</si>
  <si>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</si>
  <si>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</si>
  <si>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</si>
  <si>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</si>
  <si>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</si>
  <si>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</si>
  <si>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</si>
  <si>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</si>
  <si>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</si>
  <si>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</si>
  <si>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</si>
  <si>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</si>
  <si>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</si>
  <si>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</si>
  <si>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</si>
  <si>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</si>
  <si>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</si>
  <si>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</si>
  <si>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</si>
  <si>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</si>
  <si>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</si>
  <si>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</si>
  <si>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</si>
  <si>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</si>
  <si>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</si>
  <si>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</si>
  <si>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</si>
  <si>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</si>
  <si>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</si>
  <si>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</si>
  <si>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</si>
  <si>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</si>
  <si>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</si>
  <si>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</si>
  <si>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</si>
  <si>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</si>
  <si>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</si>
  <si>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</si>
  <si>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</si>
  <si>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</si>
  <si>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</si>
  <si>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</si>
  <si>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</si>
  <si>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</si>
  <si>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</si>
  <si>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</si>
  <si>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</si>
  <si>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</si>
  <si>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</si>
  <si>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</si>
  <si>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</si>
  <si>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</si>
  <si>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</si>
  <si>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</si>
  <si>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</si>
  <si>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</si>
  <si>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</si>
  <si>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</si>
  <si>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</si>
  <si>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</si>
  <si>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</si>
  <si>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</si>
  <si>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</si>
  <si>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</si>
  <si>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</si>
  <si>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</si>
  <si>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</si>
  <si>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</si>
  <si>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</si>
  <si>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</si>
  <si>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</si>
  <si>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</si>
  <si>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</si>
  <si>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</si>
  <si>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</si>
  <si>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</si>
  <si>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</si>
  <si>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</si>
  <si>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</si>
  <si>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</si>
  <si>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</si>
  <si>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</si>
  <si>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</si>
  <si>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</si>
  <si>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</si>
  <si>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</si>
  <si>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</si>
  <si>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</si>
  <si>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</si>
  <si>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</si>
  <si>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</si>
  <si>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</si>
  <si>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</si>
  <si>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</si>
  <si>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</si>
  <si>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</si>
  <si>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</si>
  <si>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</si>
  <si>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</si>
  <si>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</si>
  <si>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</si>
  <si>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</si>
  <si>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</si>
  <si>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</si>
  <si>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</si>
  <si>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</si>
  <si>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</si>
  <si>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</si>
  <si>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</si>
  <si>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</si>
  <si>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</si>
  <si>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</si>
  <si>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</si>
  <si>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</si>
  <si>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</si>
  <si>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</si>
  <si>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</si>
  <si>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</si>
  <si>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</si>
  <si>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</si>
  <si>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</si>
  <si>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</si>
  <si>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</si>
  <si>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</si>
  <si>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</si>
  <si>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</si>
  <si>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</si>
  <si>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</si>
  <si>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</si>
  <si>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</si>
  <si>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</si>
  <si>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</si>
  <si>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</si>
  <si>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</si>
  <si>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</si>
  <si>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</si>
  <si>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</si>
  <si>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</si>
  <si>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</si>
  <si>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</si>
  <si>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</si>
  <si>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</si>
  <si>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</si>
  <si>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</si>
  <si>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</si>
  <si>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</si>
  <si>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</si>
  <si>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</si>
  <si>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</si>
  <si>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</si>
  <si>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</si>
  <si>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</si>
  <si>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</si>
  <si>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</si>
  <si>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</si>
  <si>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</si>
  <si>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</si>
  <si>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</si>
  <si>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</si>
  <si>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</si>
  <si>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</si>
  <si>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</si>
  <si>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</si>
  <si>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</si>
  <si>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</si>
  <si>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</si>
  <si>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</si>
  <si>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</si>
  <si>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</si>
  <si>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</si>
  <si>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</si>
  <si>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</si>
  <si>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</si>
  <si>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</si>
  <si>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</si>
  <si>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</si>
  <si>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</si>
  <si>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</si>
  <si>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</si>
  <si>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</si>
  <si>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</si>
  <si>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</si>
  <si>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</si>
  <si>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</si>
  <si>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</si>
  <si>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</si>
  <si>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</si>
  <si>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</si>
  <si>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</si>
  <si>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</si>
  <si>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</si>
  <si>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</si>
  <si>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</si>
  <si>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</si>
  <si>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</si>
  <si>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</si>
  <si>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</si>
  <si>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</si>
  <si>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</si>
  <si>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</si>
  <si>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</si>
  <si>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</si>
  <si>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</si>
  <si>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</si>
  <si>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</si>
  <si>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</si>
  <si>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</si>
  <si>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</si>
  <si>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</si>
  <si>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</si>
  <si>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</si>
  <si>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</si>
  <si>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</si>
  <si>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</si>
  <si>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</si>
  <si>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</si>
  <si>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</si>
  <si>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</si>
  <si>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</si>
  <si>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</si>
  <si>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</si>
  <si>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</si>
  <si>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</si>
  <si>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</si>
  <si>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</si>
  <si>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</si>
  <si>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</si>
  <si>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</si>
  <si>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</si>
  <si>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</si>
  <si>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</si>
  <si>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</si>
  <si>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</si>
  <si>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</si>
  <si>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</si>
  <si>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</si>
  <si>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</si>
  <si>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</si>
  <si>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</si>
  <si>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</si>
  <si>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</si>
  <si>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</si>
  <si>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</si>
  <si>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</si>
  <si>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</si>
  <si>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</si>
  <si>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</si>
  <si>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</si>
  <si>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</si>
  <si>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</si>
  <si>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</si>
  <si>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</si>
  <si>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</si>
  <si>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</si>
  <si>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</si>
  <si>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</si>
  <si>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</si>
  <si>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</si>
  <si>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</si>
  <si>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</si>
  <si>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</si>
  <si>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</si>
  <si>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</si>
  <si>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</si>
  <si>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</si>
  <si>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</si>
  <si>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</si>
  <si>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</si>
  <si>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</si>
  <si>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</si>
  <si>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</si>
  <si>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</si>
  <si>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</si>
  <si>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</si>
  <si>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</si>
  <si>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</si>
  <si>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</si>
  <si>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</si>
  <si>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</si>
  <si>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</si>
  <si>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</si>
  <si>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</si>
  <si>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</si>
  <si>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</si>
  <si>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</si>
  <si>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</si>
  <si>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</si>
  <si>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</si>
  <si>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</si>
  <si>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</si>
  <si>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</si>
  <si>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</si>
  <si>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</si>
  <si>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</si>
  <si>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</si>
  <si>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</si>
  <si>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</si>
  <si>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</si>
  <si>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</si>
  <si>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</si>
  <si>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</si>
  <si>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</si>
  <si>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</si>
  <si>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</si>
  <si>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</si>
  <si>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</si>
  <si>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</si>
  <si>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</si>
  <si>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</si>
  <si>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</si>
  <si>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</si>
  <si>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</si>
  <si>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</si>
  <si>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</si>
  <si>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</si>
  <si>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</si>
  <si>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</si>
  <si>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</si>
  <si>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</si>
  <si>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</si>
  <si>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</si>
  <si>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</si>
  <si>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</si>
  <si>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</si>
  <si>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</si>
  <si>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</si>
  <si>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</si>
  <si>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</si>
  <si>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</si>
  <si>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</si>
  <si>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</si>
  <si>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</si>
  <si>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</si>
  <si>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</si>
  <si>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</si>
  <si>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</si>
  <si>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</si>
  <si>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</si>
  <si>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</si>
  <si>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</si>
  <si>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</si>
  <si>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</si>
  <si>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</si>
  <si>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</si>
  <si>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</si>
  <si>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</si>
  <si>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</si>
  <si>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</si>
  <si>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</si>
  <si>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</si>
  <si>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</si>
  <si>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</si>
  <si>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</si>
  <si>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</si>
  <si>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</si>
  <si>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</si>
  <si>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</si>
  <si>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</si>
  <si>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</si>
  <si>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</si>
  <si>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</si>
  <si>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</si>
  <si>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</si>
  <si>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</si>
  <si>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</si>
  <si>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</si>
  <si>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</si>
  <si>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</si>
  <si>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</si>
  <si>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</si>
  <si>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</si>
  <si>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</si>
  <si>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</si>
  <si>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</si>
  <si>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</si>
  <si>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</si>
  <si>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</si>
  <si>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</si>
  <si>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</si>
  <si>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</si>
  <si>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</si>
  <si>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</si>
  <si>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</si>
  <si>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</si>
  <si>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</si>
  <si>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</si>
  <si>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</si>
  <si>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</si>
  <si>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</si>
  <si>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</si>
  <si>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</si>
  <si>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</si>
  <si>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</si>
  <si>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</si>
  <si>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</si>
  <si>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</si>
  <si>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</si>
  <si>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</si>
  <si>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</si>
  <si>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</si>
  <si>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</si>
  <si>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</si>
  <si>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</si>
  <si>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</si>
  <si>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</si>
  <si>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</si>
  <si>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</si>
  <si>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</si>
  <si>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</si>
  <si>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</si>
  <si>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</si>
  <si>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</si>
  <si>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</si>
  <si>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</si>
  <si>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</si>
  <si>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</si>
  <si>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</si>
  <si>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</si>
  <si>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</si>
  <si>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</si>
  <si>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</si>
  <si>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</si>
  <si>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</si>
  <si>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</si>
  <si>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</si>
  <si>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</si>
  <si>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</si>
  <si>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</si>
  <si>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</si>
  <si>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</si>
  <si>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</si>
  <si>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</si>
  <si>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</si>
  <si>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</si>
  <si>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</si>
  <si>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</si>
  <si>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</si>
  <si>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</si>
  <si>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</si>
  <si>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</si>
  <si>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</si>
  <si>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</si>
  <si>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</si>
  <si>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</si>
  <si>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</si>
  <si>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</si>
  <si>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</si>
  <si>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</si>
  <si>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</si>
  <si>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</si>
  <si>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</si>
  <si>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</si>
  <si>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</si>
  <si>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</si>
  <si>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</si>
  <si>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</si>
  <si>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</si>
  <si>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</si>
  <si>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</si>
  <si>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</si>
  <si>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</si>
  <si>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</si>
  <si>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</si>
  <si>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</si>
  <si>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</si>
  <si>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</si>
  <si>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</si>
  <si>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</si>
  <si>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</si>
  <si>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</si>
  <si>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</si>
  <si>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</si>
  <si>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</si>
  <si>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</si>
  <si>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</si>
  <si>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</si>
  <si>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</si>
  <si>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</si>
  <si>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</si>
  <si>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</si>
  <si>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</si>
  <si>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</si>
  <si>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</si>
  <si>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</si>
  <si>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</si>
  <si>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</si>
  <si>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</si>
  <si>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</si>
  <si>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</si>
  <si>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</si>
  <si>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</si>
  <si>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</si>
  <si>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</si>
  <si>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</si>
  <si>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</si>
  <si>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</si>
  <si>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</si>
  <si>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</si>
  <si>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</si>
  <si>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</si>
  <si>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</si>
  <si>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</si>
  <si>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</si>
  <si>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</si>
  <si>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</si>
  <si>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</si>
  <si>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</si>
  <si>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</si>
  <si>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</si>
  <si>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</si>
  <si>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</si>
  <si>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</si>
  <si>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</si>
  <si>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</si>
  <si>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</si>
  <si>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</si>
  <si>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</si>
  <si>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</si>
  <si>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</si>
  <si>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</si>
  <si>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</si>
  <si>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</si>
  <si>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</si>
  <si>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</si>
  <si>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</si>
  <si>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</si>
  <si>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</si>
  <si>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</si>
  <si>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</si>
  <si>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</si>
  <si>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</si>
  <si>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</si>
  <si>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</si>
  <si>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</si>
  <si>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</si>
  <si>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</si>
  <si>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</si>
  <si>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</si>
  <si>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</si>
  <si>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</si>
  <si>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</si>
  <si>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</si>
  <si>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</si>
  <si>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</si>
  <si>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</si>
  <si>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</si>
  <si>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</si>
  <si>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</si>
  <si>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</si>
  <si>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</si>
  <si>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</si>
  <si>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</si>
  <si>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</si>
  <si>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</si>
  <si>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</si>
  <si>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</si>
  <si>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</si>
  <si>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</si>
  <si>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</si>
  <si>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</si>
  <si>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</si>
  <si>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</si>
  <si>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</si>
  <si>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</si>
  <si>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</si>
  <si>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</si>
  <si>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</si>
  <si>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</si>
  <si>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</si>
  <si>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</si>
  <si>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</si>
  <si>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</si>
  <si>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</si>
  <si>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</si>
  <si>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</si>
  <si>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</si>
  <si>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</si>
  <si>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</si>
  <si>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</si>
  <si>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</si>
  <si>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</si>
  <si>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</si>
  <si>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</si>
  <si>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</si>
  <si>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</si>
  <si>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</si>
  <si>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</si>
  <si>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</si>
  <si>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</si>
  <si>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</si>
  <si>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</si>
  <si>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</si>
  <si>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</si>
  <si>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</si>
  <si>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</si>
  <si>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</si>
  <si>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</si>
  <si>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</si>
  <si>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</si>
  <si>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</si>
  <si>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</si>
  <si>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</si>
  <si>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</si>
  <si>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</si>
  <si>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</si>
  <si>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</si>
  <si>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</si>
  <si>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</si>
  <si>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</si>
  <si>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</si>
  <si>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</si>
  <si>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</si>
  <si>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</si>
  <si>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</si>
  <si>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</si>
  <si>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</si>
  <si>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</si>
  <si>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</si>
  <si>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</si>
  <si>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</si>
  <si>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</si>
  <si>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</si>
  <si>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</si>
  <si>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</si>
  <si>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</si>
  <si>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</si>
  <si>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</si>
  <si>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</si>
  <si>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</si>
  <si>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</si>
  <si>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</si>
  <si>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</si>
  <si>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</si>
  <si>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</si>
  <si>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</si>
  <si>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</si>
  <si>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</si>
  <si>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</si>
  <si>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</si>
  <si>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</si>
  <si>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</si>
  <si>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</si>
  <si>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</si>
  <si>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</si>
  <si>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</si>
  <si>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</si>
  <si>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</si>
  <si>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</si>
  <si>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</si>
  <si>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</si>
  <si>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</si>
  <si>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</si>
  <si>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</si>
  <si>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</si>
  <si>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</si>
  <si>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</si>
  <si>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</si>
  <si>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</si>
  <si>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</si>
  <si>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</si>
  <si>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</si>
  <si>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</si>
  <si>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</si>
  <si>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</si>
  <si>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</si>
  <si>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</si>
  <si>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</si>
  <si>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</si>
  <si>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</si>
  <si>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</si>
  <si>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</si>
  <si>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</si>
  <si>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</si>
  <si>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</si>
  <si>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</si>
  <si>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</si>
  <si>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</si>
  <si>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</si>
  <si>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</si>
  <si>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</si>
  <si>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</si>
  <si>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</si>
  <si>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</si>
  <si>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</si>
  <si>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</si>
  <si>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</si>
  <si>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</si>
  <si>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</si>
  <si>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</si>
  <si>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</si>
  <si>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</si>
  <si>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</si>
  <si>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</si>
  <si>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</si>
  <si>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</si>
  <si>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</si>
  <si>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</si>
  <si>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</si>
  <si>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</si>
  <si>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</si>
  <si>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</si>
  <si>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</si>
  <si>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</si>
  <si>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</si>
  <si>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</si>
  <si>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</si>
  <si>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</si>
  <si>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</si>
  <si>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</si>
  <si>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</si>
  <si>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</si>
  <si>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</si>
  <si>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</si>
  <si>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</si>
  <si>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</si>
  <si>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</si>
  <si>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</si>
  <si>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</si>
  <si>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</si>
  <si>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</si>
  <si>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</si>
  <si>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</si>
  <si>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</si>
  <si>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</si>
  <si>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</si>
  <si>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</si>
  <si>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</si>
  <si>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</si>
  <si>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</si>
  <si>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</si>
  <si>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</si>
  <si>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</si>
  <si>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</si>
  <si>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</si>
  <si>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</si>
  <si>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</si>
  <si>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</si>
  <si>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</si>
  <si>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</si>
  <si>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</si>
  <si>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</si>
  <si>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</si>
  <si>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</si>
  <si>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</si>
  <si>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</si>
  <si>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</si>
  <si>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</si>
  <si>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</si>
  <si>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</si>
  <si>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</si>
  <si>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</si>
  <si>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</si>
  <si>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</si>
  <si>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</si>
  <si>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</si>
  <si>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</si>
  <si>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</si>
  <si>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</si>
  <si>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</si>
  <si>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</si>
  <si>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</si>
  <si>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</si>
  <si>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</si>
  <si>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</si>
  <si>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</si>
  <si>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</si>
  <si>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</si>
  <si>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</si>
  <si>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</si>
  <si>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</si>
  <si>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</si>
  <si>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</si>
  <si>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</si>
  <si>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</si>
  <si>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</si>
  <si>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</si>
  <si>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</si>
  <si>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</si>
  <si>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</si>
  <si>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</si>
  <si>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</si>
  <si>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</si>
  <si>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</si>
  <si>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</si>
  <si>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</si>
  <si>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</si>
  <si>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</si>
  <si>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</si>
  <si>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</si>
  <si>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</si>
  <si>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</si>
  <si>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</si>
  <si>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</si>
  <si>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</si>
  <si>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</si>
  <si>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</si>
  <si>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</si>
  <si>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</si>
  <si>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</si>
  <si>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</si>
  <si>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</si>
  <si>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</si>
  <si>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</si>
  <si>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</si>
  <si>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</si>
  <si>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</si>
  <si>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</si>
  <si>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</si>
  <si>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</si>
  <si>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</si>
  <si>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</si>
  <si>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</si>
  <si>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</si>
  <si>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</si>
  <si>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</si>
  <si>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</si>
  <si>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</si>
  <si>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</si>
  <si>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</si>
  <si>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</si>
  <si>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</si>
  <si>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</si>
  <si>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</si>
  <si>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</si>
  <si>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</si>
  <si>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</si>
  <si>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</si>
  <si>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</si>
  <si>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</si>
  <si>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</si>
  <si>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</si>
  <si>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</si>
  <si>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</si>
  <si>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</si>
  <si>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</si>
  <si>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</si>
  <si>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</si>
  <si>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</si>
  <si>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</si>
  <si>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</si>
  <si>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</si>
  <si>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</si>
  <si>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</si>
  <si>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</si>
  <si>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</si>
  <si>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</si>
  <si>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</si>
  <si>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</si>
  <si>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</si>
  <si>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</si>
  <si>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</si>
  <si>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</si>
  <si>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</si>
  <si>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</si>
  <si>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</si>
  <si>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</si>
  <si>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</si>
  <si>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</si>
  <si>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</si>
  <si>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</si>
  <si>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</si>
  <si>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</si>
  <si>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</si>
  <si>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</si>
  <si>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</si>
  <si>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</si>
  <si>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</si>
  <si>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</si>
  <si>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</si>
  <si>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</si>
  <si>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</si>
  <si>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</si>
  <si>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</si>
  <si>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</si>
  <si>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</si>
  <si>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</si>
  <si>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</si>
  <si>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</si>
  <si>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</si>
  <si>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</si>
  <si>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</si>
  <si>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</si>
  <si>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</si>
  <si>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</si>
  <si>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</si>
  <si>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</si>
  <si>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</si>
  <si>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</si>
  <si>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</si>
  <si>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</si>
  <si>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</si>
  <si>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</si>
  <si>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</si>
  <si>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</si>
  <si>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</si>
  <si>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</si>
  <si>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</si>
  <si>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</si>
  <si>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</si>
  <si>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</si>
  <si>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</si>
  <si>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</si>
  <si>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</si>
  <si>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</si>
  <si>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</si>
  <si>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</si>
  <si>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</si>
  <si>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</si>
  <si>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</si>
  <si>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</si>
  <si>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</si>
  <si>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</si>
  <si>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</si>
  <si>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</si>
  <si>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</si>
  <si>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</si>
  <si>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</si>
  <si>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</si>
  <si>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</si>
  <si>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</si>
  <si>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</si>
  <si>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</si>
  <si>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</si>
  <si>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</si>
  <si>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</si>
  <si>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</si>
  <si>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</si>
  <si>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</si>
  <si>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</si>
  <si>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</si>
  <si>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</si>
  <si>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</si>
  <si>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</si>
  <si>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</si>
  <si>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</si>
  <si>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</si>
  <si>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</si>
  <si>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</si>
  <si>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</si>
  <si>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</si>
  <si>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</si>
  <si>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</si>
  <si>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</si>
  <si>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</si>
  <si>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</si>
  <si>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</si>
  <si>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</si>
  <si>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</si>
  <si>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</si>
  <si>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</si>
  <si>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</si>
  <si>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</si>
  <si>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</si>
  <si>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</si>
  <si>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</si>
  <si>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</si>
  <si>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</si>
  <si>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</si>
  <si>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</si>
  <si>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</si>
  <si>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</si>
  <si>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</si>
  <si>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</si>
  <si>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</si>
  <si>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</si>
  <si>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</si>
  <si>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</si>
  <si>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</si>
  <si>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</si>
  <si>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</si>
  <si>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</si>
  <si>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</si>
  <si>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</si>
  <si>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</si>
  <si>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</si>
  <si>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</si>
  <si>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</si>
  <si>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</si>
  <si>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</si>
  <si>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</si>
  <si>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</si>
  <si>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</si>
  <si>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</si>
  <si>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</si>
  <si>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</si>
  <si>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</si>
  <si>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</si>
  <si>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</si>
  <si>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</si>
  <si>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</si>
  <si>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</si>
  <si>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</si>
  <si>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</si>
  <si>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</si>
  <si>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</si>
  <si>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</si>
  <si>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</si>
  <si>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</si>
  <si>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</si>
  <si>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</si>
  <si>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</si>
  <si>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</si>
  <si>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</si>
  <si>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</si>
  <si>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</si>
  <si>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</si>
  <si>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</si>
  <si>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</si>
  <si>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</si>
  <si>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</si>
  <si>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</si>
  <si>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</si>
  <si>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</si>
  <si>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</si>
  <si>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</si>
  <si>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</si>
  <si>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</si>
  <si>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</si>
  <si>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</si>
  <si>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</si>
  <si>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</si>
  <si>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</si>
  <si>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</si>
  <si>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</si>
  <si>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</si>
  <si>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</si>
  <si>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</si>
  <si>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</si>
  <si>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</si>
  <si>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</si>
  <si>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</si>
  <si>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</si>
  <si>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</si>
  <si>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</si>
  <si>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</si>
  <si>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</si>
  <si>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</si>
  <si>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</si>
  <si>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</si>
  <si>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</si>
  <si>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</si>
  <si>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</si>
  <si>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</si>
  <si>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</si>
  <si>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</si>
  <si>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</si>
  <si>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</si>
  <si>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</si>
  <si>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</si>
  <si>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</si>
  <si>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</si>
  <si>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</si>
  <si>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</si>
  <si>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</si>
  <si>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</si>
  <si>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</si>
  <si>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</si>
  <si>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</si>
  <si>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</si>
  <si>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</si>
  <si>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</si>
  <si>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</si>
  <si>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</si>
  <si>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</si>
  <si>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</si>
  <si>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</si>
  <si>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</si>
  <si>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</si>
  <si>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</si>
  <si>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</si>
  <si>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</si>
  <si>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</si>
  <si>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</si>
  <si>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</si>
  <si>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</si>
  <si>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</si>
  <si>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</si>
  <si>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</si>
  <si>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</si>
  <si>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</si>
  <si>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</si>
  <si>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</si>
  <si>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</si>
  <si>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</si>
  <si>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</si>
  <si>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</si>
  <si>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</si>
  <si>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</si>
  <si>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</si>
  <si>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</si>
  <si>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</si>
  <si>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</si>
  <si>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</si>
  <si>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</si>
  <si>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</si>
  <si>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</si>
  <si>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</si>
  <si>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</si>
  <si>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</si>
  <si>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</si>
  <si>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</si>
  <si>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</si>
  <si>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</si>
  <si>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</si>
  <si>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</si>
  <si>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</si>
  <si>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</si>
  <si>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</si>
  <si>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</si>
  <si>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</si>
  <si>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</si>
  <si>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</si>
  <si>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</si>
  <si>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</si>
  <si>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</si>
  <si>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</si>
  <si>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</si>
  <si>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</si>
  <si>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</si>
  <si>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</si>
  <si>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</si>
  <si>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</si>
  <si>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</si>
  <si>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</si>
  <si>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</si>
  <si>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</si>
  <si>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</si>
  <si>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</si>
  <si>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</si>
  <si>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</si>
  <si>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</si>
  <si>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</si>
  <si>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</si>
  <si>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</si>
  <si>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</si>
  <si>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</si>
  <si>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</si>
  <si>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</si>
  <si>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</si>
  <si>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</si>
  <si>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</si>
  <si>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</si>
  <si>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</si>
  <si>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</si>
  <si>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</si>
  <si>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</si>
  <si>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</si>
  <si>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</si>
  <si>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</si>
  <si>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</si>
  <si>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</si>
  <si>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</si>
  <si>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</si>
  <si>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</si>
  <si>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</si>
  <si>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</si>
  <si>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</si>
  <si>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</si>
  <si>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</si>
  <si>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</si>
  <si>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</si>
  <si>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</si>
  <si>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</si>
  <si>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</si>
  <si>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</si>
  <si>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</si>
  <si>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</si>
  <si>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</si>
  <si>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</si>
  <si>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</si>
  <si>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</si>
  <si>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</si>
  <si>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</si>
  <si>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</si>
  <si>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</si>
  <si>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</si>
  <si>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</si>
  <si>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</si>
  <si>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</si>
  <si>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</si>
  <si>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</si>
  <si>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</si>
  <si>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</si>
  <si>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</si>
  <si>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</si>
  <si>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</si>
  <si>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</si>
  <si>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</si>
  <si>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</si>
  <si>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</si>
  <si>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</si>
  <si>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</si>
  <si>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</si>
  <si>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</si>
  <si>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</si>
  <si>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</si>
  <si>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</si>
  <si>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</si>
  <si>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</si>
  <si>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</si>
  <si>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</si>
  <si>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</si>
  <si>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</si>
  <si>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</si>
  <si>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</si>
  <si>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</si>
  <si>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</si>
  <si>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</si>
  <si>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</si>
  <si>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</si>
  <si>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</si>
  <si>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</si>
  <si>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</si>
  <si>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</si>
  <si>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</si>
  <si>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</si>
  <si>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</si>
  <si>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</si>
  <si>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</si>
  <si>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</si>
  <si>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</si>
  <si>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</si>
  <si>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</si>
  <si>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</si>
  <si>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</si>
  <si>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</si>
  <si>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</si>
  <si>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</si>
  <si>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</si>
  <si>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</si>
  <si>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</si>
  <si>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</si>
  <si>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</si>
  <si>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</si>
  <si>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</si>
  <si>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</si>
  <si>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</si>
  <si>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</si>
  <si>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</si>
  <si>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</si>
  <si>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</si>
  <si>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</si>
  <si>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</si>
  <si>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</si>
  <si>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</si>
  <si>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</si>
  <si>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</si>
  <si>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</si>
  <si>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</si>
  <si>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</si>
  <si>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</si>
  <si>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</si>
  <si>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</si>
  <si>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</si>
  <si>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</si>
  <si>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</si>
  <si>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</si>
  <si>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</si>
  <si>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</si>
  <si>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</si>
  <si>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</si>
  <si>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</si>
  <si>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</si>
  <si>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</si>
  <si>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</si>
  <si>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</si>
  <si>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</si>
  <si>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</si>
  <si>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</si>
  <si>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</si>
  <si>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</si>
  <si>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</si>
  <si>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</si>
  <si>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</si>
  <si>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</si>
  <si>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</si>
  <si>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</si>
  <si>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</si>
  <si>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</si>
  <si>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</si>
  <si>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</si>
  <si>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</si>
  <si>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</si>
  <si>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</si>
  <si>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</si>
  <si>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</si>
  <si>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</si>
  <si>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</si>
  <si>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</si>
  <si>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</si>
  <si>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</si>
  <si>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</si>
  <si>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</si>
  <si>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</si>
  <si>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</si>
  <si>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</si>
  <si>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</si>
  <si>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</si>
  <si>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</si>
  <si>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</si>
  <si>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</si>
  <si>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</si>
  <si>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</si>
  <si>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</si>
  <si>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</si>
  <si>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</si>
  <si>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</si>
  <si>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</si>
  <si>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</si>
  <si>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</si>
  <si>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</si>
  <si>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</si>
  <si>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</si>
  <si>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</si>
  <si>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</si>
  <si>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</si>
  <si>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</si>
  <si>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</si>
  <si>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</si>
  <si>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</si>
  <si>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</si>
  <si>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</si>
  <si>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</si>
  <si>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</si>
  <si>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</si>
  <si>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</si>
  <si>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</si>
  <si>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</si>
  <si>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</si>
  <si>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</si>
  <si>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</si>
  <si>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</si>
  <si>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</si>
  <si>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</si>
  <si>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</si>
  <si>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</si>
  <si>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</si>
  <si>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</si>
  <si>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</si>
  <si>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</si>
  <si>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</si>
  <si>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</si>
  <si>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</si>
  <si>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</si>
  <si>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</si>
  <si>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</si>
  <si>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</si>
  <si>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</si>
  <si>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</si>
  <si>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</si>
  <si>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</si>
  <si>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</si>
  <si>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</si>
  <si>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</si>
  <si>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</si>
  <si>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</si>
  <si>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</si>
  <si>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</si>
  <si>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</si>
  <si>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</si>
  <si>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</si>
  <si>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</si>
  <si>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</si>
  <si>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</si>
  <si>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</si>
  <si>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</si>
  <si>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</si>
  <si>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</si>
  <si>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</si>
  <si>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</si>
  <si>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</si>
  <si>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</si>
  <si>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</si>
  <si>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</si>
  <si>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</si>
  <si>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</si>
  <si>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</si>
  <si>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</si>
  <si>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</si>
  <si>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</si>
  <si>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</si>
  <si>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</si>
  <si>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</si>
  <si>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</si>
  <si>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</si>
  <si>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</si>
  <si>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</si>
  <si>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</si>
  <si>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</si>
  <si>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</si>
  <si>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</si>
  <si>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</si>
  <si>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</si>
  <si>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</si>
  <si>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</si>
  <si>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</si>
  <si>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</si>
  <si>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</si>
  <si>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</si>
  <si>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</si>
  <si>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</si>
  <si>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</si>
  <si>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</si>
  <si>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</si>
  <si>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</si>
  <si>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</si>
  <si>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</si>
  <si>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</si>
  <si>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</si>
  <si>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</si>
  <si>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</si>
  <si>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</si>
  <si>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</si>
  <si>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</si>
  <si>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</si>
  <si>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</si>
  <si>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</si>
  <si>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</si>
  <si>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</si>
  <si>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</si>
  <si>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</si>
  <si>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</si>
  <si>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</si>
  <si>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</si>
  <si>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</si>
  <si>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</si>
  <si>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</si>
  <si>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</si>
  <si>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</si>
  <si>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</si>
  <si>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</si>
  <si>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</si>
  <si>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</si>
  <si>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</si>
  <si>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</si>
  <si>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</si>
  <si>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</si>
  <si>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</si>
  <si>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</si>
  <si>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</si>
  <si>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</si>
  <si>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</si>
  <si>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</si>
  <si>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</si>
  <si>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</si>
  <si>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</si>
  <si>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</si>
  <si>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</si>
  <si>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</si>
  <si>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</si>
  <si>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</si>
  <si>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</si>
  <si>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</si>
  <si>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</si>
  <si>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</si>
  <si>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</si>
  <si>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</si>
  <si>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</si>
  <si>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</si>
  <si>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</si>
  <si>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</si>
  <si>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</si>
  <si>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</si>
  <si>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</si>
  <si>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</si>
  <si>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</si>
  <si>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</si>
  <si>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</si>
  <si>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</si>
  <si>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</si>
  <si>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</si>
  <si>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</si>
  <si>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</si>
  <si>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</si>
  <si>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</si>
  <si>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</si>
  <si>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</si>
  <si>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</si>
  <si>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</si>
  <si>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</si>
  <si>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</si>
  <si>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</si>
  <si>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</si>
  <si>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</si>
  <si>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</si>
  <si>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</si>
  <si>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</si>
  <si>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</si>
  <si>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</si>
  <si>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</si>
  <si>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</si>
  <si>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</si>
  <si>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</si>
  <si>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</si>
  <si>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</si>
  <si>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</si>
  <si>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</si>
  <si>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</si>
  <si>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</si>
  <si>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</si>
  <si>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</si>
  <si>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</si>
  <si>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</si>
  <si>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</si>
  <si>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</si>
  <si>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</si>
  <si>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</si>
  <si>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</si>
  <si>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</si>
  <si>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</si>
  <si>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</si>
  <si>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</si>
  <si>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</si>
  <si>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</si>
  <si>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</si>
  <si>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</si>
  <si>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</si>
  <si>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</si>
  <si>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</si>
  <si>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</si>
  <si>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</si>
  <si>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</si>
  <si>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</si>
  <si>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</si>
  <si>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</si>
  <si>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</si>
  <si>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</si>
  <si>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</si>
  <si>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</si>
  <si>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</si>
  <si>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</si>
  <si>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</si>
  <si>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</si>
  <si>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</si>
  <si>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</si>
  <si>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</si>
  <si>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</si>
  <si>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</si>
  <si>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</si>
  <si>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</si>
  <si>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</si>
  <si>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</si>
  <si>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</si>
  <si>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</si>
  <si>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</si>
  <si>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</si>
  <si>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</si>
  <si>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</si>
  <si>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</si>
  <si>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</si>
  <si>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</si>
  <si>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</si>
  <si>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</si>
  <si>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</si>
  <si>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</si>
  <si>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</si>
  <si>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</si>
  <si>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</si>
  <si>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</si>
  <si>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</si>
  <si>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</si>
  <si>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</si>
  <si>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</si>
  <si>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</si>
  <si>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</si>
  <si>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</si>
  <si>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</si>
  <si>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</si>
  <si>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</si>
  <si>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</si>
  <si>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</si>
  <si>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</si>
  <si>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</si>
  <si>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</si>
  <si>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</si>
  <si>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</si>
  <si>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</si>
  <si>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</si>
  <si>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</si>
  <si>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</si>
  <si>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</si>
  <si>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</si>
  <si>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</si>
  <si>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</si>
  <si>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</si>
  <si>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</si>
  <si>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</si>
  <si>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</si>
  <si>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</si>
  <si>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</si>
  <si>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</si>
  <si>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</si>
  <si>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</si>
  <si>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</si>
  <si>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</si>
  <si>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</si>
  <si>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</si>
  <si>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</si>
  <si>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</si>
  <si>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</si>
  <si>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</si>
  <si>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</si>
  <si>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</si>
  <si>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</si>
  <si>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</si>
  <si>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</si>
  <si>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</si>
  <si>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</si>
  <si>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</si>
  <si>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</si>
  <si>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</si>
  <si>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</si>
  <si>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</si>
  <si>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</si>
  <si>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</si>
  <si>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</si>
  <si>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</si>
  <si>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</si>
  <si>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</si>
  <si>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</si>
  <si>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</si>
  <si>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</si>
  <si>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</si>
  <si>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</si>
  <si>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</si>
  <si>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</si>
  <si>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</si>
  <si>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</si>
  <si>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</si>
  <si>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</si>
  <si>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</si>
  <si>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</si>
  <si>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</si>
  <si>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</si>
  <si>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</si>
  <si>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</si>
  <si>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</si>
  <si>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</si>
  <si>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</si>
  <si>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</si>
  <si>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</si>
  <si>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</si>
  <si>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</si>
  <si>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</si>
  <si>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</si>
  <si>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</si>
  <si>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</si>
  <si>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</si>
  <si>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</si>
  <si>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</si>
  <si>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</si>
  <si>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</si>
  <si>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</si>
  <si>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</si>
  <si>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</si>
  <si>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</si>
  <si>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</si>
  <si>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</si>
  <si>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</si>
  <si>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</si>
  <si>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</si>
  <si>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</si>
  <si>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</si>
  <si>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</si>
  <si>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</si>
  <si>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</si>
  <si>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</si>
  <si>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</si>
  <si>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</si>
  <si>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</si>
  <si>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</si>
  <si>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</si>
  <si>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</si>
  <si>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</si>
  <si>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</si>
  <si>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</si>
  <si>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</si>
  <si>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</si>
  <si>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</si>
  <si>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</si>
  <si>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</si>
  <si>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</si>
  <si>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</si>
  <si>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</si>
  <si>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</si>
  <si>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</si>
  <si>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</si>
  <si>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</si>
  <si>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</si>
  <si>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</si>
  <si>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</si>
  <si>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</si>
  <si>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</si>
  <si>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</si>
  <si>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</si>
  <si>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</si>
  <si>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</si>
  <si>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</si>
  <si>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</si>
  <si>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</si>
  <si>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</si>
  <si>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</si>
  <si>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</si>
  <si>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</si>
  <si>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</si>
  <si>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</si>
  <si>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</si>
  <si>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</si>
  <si>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</si>
  <si>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</si>
  <si>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</si>
  <si>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</si>
  <si>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</si>
  <si>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</si>
  <si>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</si>
  <si>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</si>
  <si>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</si>
  <si>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</si>
  <si>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</si>
  <si>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</si>
  <si>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</si>
  <si>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</si>
  <si>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</si>
  <si>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</si>
  <si>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</si>
  <si>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</si>
  <si>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</si>
  <si>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</si>
  <si>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</si>
  <si>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</si>
  <si>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</si>
  <si>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</si>
  <si>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</si>
  <si>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</si>
  <si>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</si>
  <si>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</si>
  <si>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</si>
  <si>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</si>
  <si>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</si>
  <si>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</si>
  <si>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</si>
  <si>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</si>
  <si>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</si>
  <si>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</si>
  <si>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</si>
  <si>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</si>
  <si>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</si>
  <si>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</si>
  <si>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</si>
  <si>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</si>
  <si>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</si>
  <si>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</si>
  <si>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</si>
  <si>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</si>
  <si>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</si>
  <si>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</si>
  <si>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</si>
  <si>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</si>
  <si>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</si>
  <si>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</si>
  <si>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</si>
  <si>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</si>
  <si>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</si>
  <si>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</si>
  <si>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</si>
  <si>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</si>
  <si>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</si>
  <si>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</si>
  <si>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</si>
  <si>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</si>
  <si>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</si>
  <si>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</si>
  <si>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</si>
  <si>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</si>
  <si>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</si>
  <si>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</si>
  <si>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</si>
  <si>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</si>
  <si>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</si>
  <si>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</si>
  <si>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</si>
  <si>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</si>
  <si>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</si>
  <si>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</si>
  <si>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</si>
  <si>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</si>
  <si>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</si>
  <si>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</si>
  <si>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</si>
  <si>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</si>
  <si>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</si>
  <si>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</si>
  <si>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</si>
  <si>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</si>
  <si>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</si>
  <si>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</si>
  <si>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</si>
  <si>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</si>
  <si>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</si>
  <si>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</si>
  <si>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</si>
  <si>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</si>
  <si>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</si>
  <si>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</si>
  <si>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</si>
  <si>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</si>
  <si>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</si>
  <si>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</si>
  <si>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</si>
  <si>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</si>
  <si>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</si>
  <si>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</si>
  <si>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</si>
  <si>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</si>
  <si>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</si>
  <si>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</si>
  <si>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</si>
  <si>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</si>
  <si>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</si>
  <si>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</si>
  <si>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</si>
  <si>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</si>
  <si>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</si>
  <si>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</si>
  <si>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</si>
  <si>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</si>
  <si>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</si>
  <si>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</si>
  <si>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</si>
  <si>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</si>
  <si>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</si>
  <si>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</si>
  <si>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</si>
  <si>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</si>
  <si>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</si>
  <si>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</si>
  <si>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</si>
  <si>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</si>
  <si>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</si>
  <si>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</si>
  <si>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</si>
  <si>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</si>
  <si>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</si>
  <si>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</si>
  <si>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</si>
  <si>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</si>
  <si>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</si>
  <si>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</si>
  <si>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</si>
  <si>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</si>
  <si>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</si>
  <si>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</si>
  <si>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</si>
  <si>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</si>
  <si>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</si>
  <si>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</si>
  <si>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</si>
  <si>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</si>
  <si>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</si>
  <si>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</si>
  <si>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</si>
  <si>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</si>
  <si>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</si>
  <si>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</si>
  <si>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</si>
  <si>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</si>
  <si>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</si>
  <si>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</si>
  <si>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</si>
  <si>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</si>
  <si>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</si>
  <si>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</si>
  <si>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</si>
  <si>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</si>
  <si>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</si>
  <si>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</si>
  <si>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</si>
  <si>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</si>
  <si>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</si>
  <si>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</si>
  <si>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</si>
  <si>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</si>
  <si>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</si>
  <si>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</si>
  <si>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</si>
  <si>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</si>
  <si>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</si>
  <si>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</si>
  <si>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</si>
  <si>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</si>
  <si>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</si>
  <si>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</si>
  <si>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</si>
  <si>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</si>
  <si>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</si>
  <si>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</si>
  <si>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</si>
  <si>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</si>
  <si>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</si>
  <si>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</si>
  <si>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</si>
  <si>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</si>
  <si>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</si>
  <si>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</si>
  <si>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</si>
  <si>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</si>
  <si>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</si>
  <si>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</si>
  <si>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</si>
  <si>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</si>
  <si>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</si>
  <si>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</si>
  <si>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</si>
  <si>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</si>
  <si>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</si>
  <si>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</si>
  <si>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</si>
  <si>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</si>
  <si>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</si>
  <si>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</si>
  <si>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</si>
  <si>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</si>
  <si>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</si>
  <si>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</si>
  <si>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</si>
  <si>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</si>
  <si>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</si>
  <si>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</si>
  <si>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</si>
  <si>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</si>
  <si>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</si>
  <si>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</si>
  <si>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</si>
  <si>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</si>
  <si>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</si>
  <si>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</si>
  <si>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</si>
  <si>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</si>
  <si>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</si>
  <si>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</si>
  <si>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</si>
  <si>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</si>
  <si>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</si>
  <si>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</si>
  <si>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</si>
  <si>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</si>
  <si>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</si>
  <si>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</si>
  <si>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</si>
  <si>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</si>
  <si>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</si>
  <si>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</si>
  <si>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</si>
  <si>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</si>
  <si>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</si>
  <si>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</si>
  <si>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</si>
  <si>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</si>
  <si>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</si>
  <si>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</si>
  <si>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</si>
  <si>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</si>
  <si>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</si>
  <si>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</si>
  <si>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</si>
  <si>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</si>
  <si>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</si>
  <si>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</si>
  <si>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</si>
  <si>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</si>
  <si>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</si>
  <si>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</si>
  <si>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</si>
  <si>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</si>
  <si>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</si>
  <si>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</si>
  <si>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</si>
  <si>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</si>
  <si>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</si>
  <si>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</si>
  <si>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</si>
  <si>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</si>
  <si>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</si>
  <si>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</si>
  <si>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</si>
  <si>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</si>
  <si>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</si>
  <si>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</si>
  <si>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</si>
  <si>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</si>
  <si>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</si>
  <si>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</si>
  <si>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</si>
  <si>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</si>
  <si>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</si>
  <si>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</si>
  <si>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</si>
  <si>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</si>
  <si>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</si>
  <si>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</si>
  <si>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</si>
  <si>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</si>
  <si>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</si>
  <si>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</si>
  <si>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</si>
  <si>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</si>
  <si>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</si>
  <si>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</si>
  <si>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</si>
  <si>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</si>
  <si>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</si>
  <si>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</si>
  <si>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</si>
  <si>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</si>
  <si>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</si>
  <si>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</si>
  <si>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</si>
  <si>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</si>
  <si>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</si>
  <si>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</si>
  <si>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</si>
  <si>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</si>
  <si>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</si>
  <si>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</si>
  <si>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</si>
  <si>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</si>
  <si>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</si>
  <si>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</si>
  <si>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</si>
  <si>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</si>
  <si>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</si>
  <si>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</si>
  <si>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</si>
  <si>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</si>
  <si>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</si>
  <si>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</si>
  <si>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</si>
  <si>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</si>
  <si>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</si>
  <si>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</si>
  <si>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</si>
  <si>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</si>
  <si>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</si>
  <si>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</si>
  <si>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</si>
  <si>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</si>
  <si>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</si>
  <si>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</si>
  <si>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</si>
  <si>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</si>
  <si>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</si>
  <si>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</si>
  <si>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</si>
  <si>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</si>
  <si>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</si>
  <si>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</si>
  <si>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</si>
  <si>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</si>
  <si>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</si>
  <si>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</si>
  <si>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</si>
  <si>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</si>
  <si>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</si>
  <si>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</si>
  <si>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</si>
  <si>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</si>
  <si>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</si>
  <si>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</si>
  <si>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</si>
  <si>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</si>
  <si>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</si>
  <si>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</si>
  <si>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</si>
  <si>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</si>
  <si>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</si>
  <si>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</si>
  <si>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</si>
  <si>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</si>
  <si>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</si>
  <si>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</si>
  <si>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</si>
  <si>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</si>
  <si>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</si>
  <si>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</si>
  <si>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</si>
  <si>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</si>
  <si>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</si>
  <si>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</si>
  <si>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</si>
  <si>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</si>
  <si>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</si>
  <si>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</si>
  <si>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</si>
  <si>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</si>
  <si>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</si>
  <si>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</si>
  <si>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</si>
  <si>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</si>
  <si>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</si>
  <si>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</si>
  <si>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</si>
  <si>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</si>
  <si>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</si>
  <si>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</si>
  <si>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</si>
  <si>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</si>
  <si>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</si>
  <si>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</si>
  <si>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</si>
  <si>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</si>
  <si>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</si>
  <si>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</si>
  <si>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</si>
  <si>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</si>
  <si>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</si>
  <si>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</si>
  <si>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</si>
  <si>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</si>
  <si>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</si>
  <si>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</si>
  <si>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</si>
  <si>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</si>
  <si>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</si>
  <si>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</si>
  <si>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</si>
  <si>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</si>
  <si>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</si>
  <si>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</si>
  <si>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</si>
  <si>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</si>
  <si>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</si>
  <si>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</si>
  <si>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</si>
  <si>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</si>
  <si>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</si>
  <si>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</si>
  <si>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</si>
  <si>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</si>
  <si>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</si>
  <si>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</si>
  <si>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</si>
  <si>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</si>
  <si>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</si>
  <si>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</si>
  <si>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</si>
  <si>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</si>
  <si>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</si>
  <si>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</si>
  <si>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</si>
  <si>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</si>
  <si>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</si>
  <si>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</si>
  <si>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</si>
  <si>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</si>
  <si>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</si>
  <si>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</si>
  <si>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</si>
  <si>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</si>
  <si>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</si>
  <si>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</si>
  <si>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</si>
  <si>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</si>
  <si>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</si>
  <si>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</si>
  <si>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</si>
  <si>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</si>
  <si>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</si>
  <si>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</si>
  <si>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</si>
  <si>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</si>
  <si>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</si>
  <si>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</si>
  <si>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</si>
  <si>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</si>
  <si>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</si>
  <si>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</si>
  <si>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</si>
  <si>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</si>
  <si>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</si>
  <si>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</si>
  <si>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</si>
  <si>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</si>
  <si>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</si>
  <si>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</si>
  <si>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</si>
  <si>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</si>
  <si>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</si>
  <si>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</si>
  <si>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</si>
  <si>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</si>
  <si>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</si>
  <si>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</si>
  <si>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</si>
  <si>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</si>
  <si>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</si>
  <si>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</si>
  <si>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</si>
  <si>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</si>
  <si>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</si>
  <si>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</si>
  <si>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</si>
  <si>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</si>
  <si>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</si>
  <si>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</si>
  <si>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</si>
  <si>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</si>
  <si>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</si>
  <si>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</si>
  <si>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</si>
  <si>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</si>
  <si>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</si>
  <si>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</si>
  <si>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</si>
  <si>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</si>
  <si>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</si>
  <si>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</si>
  <si>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</si>
  <si>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</si>
  <si>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</si>
  <si>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</si>
  <si>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</si>
  <si>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</si>
  <si>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</si>
  <si>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</si>
  <si>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</si>
  <si>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</si>
  <si>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</si>
  <si>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</si>
  <si>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</si>
  <si>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</si>
  <si>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</si>
  <si>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</si>
  <si>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</si>
  <si>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</si>
  <si>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</si>
  <si>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</si>
  <si>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</si>
  <si>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</si>
  <si>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</si>
  <si>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</si>
  <si>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</si>
  <si>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</si>
  <si>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</si>
  <si>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</si>
  <si>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</si>
  <si>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</si>
  <si>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</si>
  <si>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</si>
  <si>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</si>
  <si>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</si>
  <si>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</si>
  <si>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</si>
  <si>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</si>
  <si>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</si>
  <si>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</si>
  <si>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</si>
  <si>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</si>
  <si>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</si>
  <si>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</si>
  <si>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</si>
  <si>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</si>
  <si>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</si>
  <si>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</si>
  <si>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</si>
  <si>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</si>
  <si>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</si>
  <si>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</si>
  <si>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</si>
  <si>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</si>
  <si>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</si>
  <si>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</si>
  <si>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</si>
  <si>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</si>
  <si>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</si>
  <si>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</si>
  <si>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</si>
  <si>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</si>
  <si>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</si>
  <si>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</si>
  <si>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</si>
  <si>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</si>
  <si>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</si>
  <si>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</si>
  <si>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</si>
  <si>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</si>
  <si>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</si>
  <si>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</si>
  <si>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</si>
  <si>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</si>
  <si>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</si>
  <si>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</si>
  <si>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</si>
  <si>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</si>
  <si>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</si>
  <si>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</si>
  <si>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</si>
  <si>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</si>
  <si>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</si>
  <si>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</si>
  <si>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</si>
  <si>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</si>
  <si>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</si>
  <si>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</si>
  <si>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</si>
  <si>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</si>
  <si>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</si>
  <si>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</si>
  <si>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</si>
  <si>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</si>
  <si>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</si>
  <si>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</si>
  <si>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</si>
  <si>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</si>
  <si>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</si>
  <si>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</si>
  <si>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</si>
  <si>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</si>
  <si>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</si>
  <si>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</si>
  <si>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</si>
  <si>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</si>
  <si>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</si>
  <si>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</si>
  <si>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</si>
  <si>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</si>
  <si>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</si>
  <si>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</si>
  <si>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</si>
  <si>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</si>
  <si>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</si>
  <si>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</si>
  <si>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</si>
  <si>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</si>
  <si>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</si>
  <si>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</si>
  <si>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</si>
  <si>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</si>
  <si>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</si>
  <si>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</si>
  <si>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</si>
  <si>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</si>
  <si>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</si>
  <si>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</si>
  <si>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</si>
  <si>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</si>
  <si>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</si>
  <si>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</si>
  <si>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</si>
  <si>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</si>
  <si>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</si>
  <si>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</si>
  <si>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</si>
  <si>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</si>
  <si>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</si>
  <si>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</si>
  <si>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</si>
  <si>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</si>
  <si>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</si>
  <si>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</si>
  <si>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</si>
  <si>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</si>
  <si>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</si>
  <si>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</si>
  <si>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</si>
  <si>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</si>
  <si>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</si>
  <si>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</si>
  <si>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</si>
  <si>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</si>
  <si>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</si>
  <si>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</si>
  <si>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</si>
  <si>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</si>
  <si>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</si>
  <si>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</si>
  <si>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</si>
  <si>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</si>
  <si>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</si>
  <si>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</si>
  <si>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</si>
  <si>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</si>
  <si>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</si>
  <si>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</si>
  <si>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</si>
  <si>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</si>
  <si>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</si>
  <si>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</si>
  <si>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</si>
  <si>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</si>
  <si>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</si>
  <si>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</si>
  <si>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</si>
  <si>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</si>
  <si>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</si>
  <si>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</si>
  <si>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</si>
  <si>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</si>
  <si>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</si>
  <si>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</si>
  <si>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</si>
  <si>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</si>
  <si>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</si>
  <si>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</si>
  <si>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</si>
  <si>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</si>
  <si>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</si>
  <si>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</si>
  <si>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</si>
  <si>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</si>
  <si>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</si>
  <si>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</si>
  <si>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</si>
  <si>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</si>
  <si>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</si>
  <si>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</si>
  <si>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</si>
  <si>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</si>
  <si>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</si>
  <si>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</si>
  <si>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</si>
  <si>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</si>
  <si>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</si>
  <si>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</si>
  <si>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</si>
  <si>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</si>
  <si>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</si>
  <si>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</si>
  <si>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</si>
  <si>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</si>
  <si>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</si>
  <si>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</si>
  <si>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</si>
  <si>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</si>
  <si>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</si>
  <si>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</si>
  <si>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</si>
  <si>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</si>
  <si>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</si>
  <si>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</si>
  <si>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</si>
  <si>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</si>
  <si>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</si>
  <si>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</si>
  <si>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</si>
  <si>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</si>
  <si>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</si>
  <si>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</si>
  <si>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</si>
  <si>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</si>
  <si>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</si>
  <si>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</si>
  <si>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</si>
  <si>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</si>
  <si>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</si>
  <si>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</si>
  <si>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</si>
  <si>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</si>
  <si>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</si>
  <si>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</si>
  <si>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</si>
  <si>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</si>
  <si>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</si>
  <si>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</si>
  <si>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</si>
  <si>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</si>
  <si>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</si>
  <si>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</si>
  <si>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</si>
  <si>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</si>
  <si>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</si>
  <si>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</si>
  <si>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</si>
  <si>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</si>
  <si>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</si>
  <si>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</si>
  <si>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</si>
  <si>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</si>
  <si>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</si>
  <si>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</si>
  <si>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</si>
  <si>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</si>
  <si>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</si>
  <si>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</si>
  <si>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</si>
  <si>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</si>
  <si>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</si>
  <si>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</si>
  <si>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</si>
  <si>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</si>
  <si>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</si>
  <si>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</si>
  <si>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</si>
  <si>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</si>
  <si>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</si>
  <si>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</si>
  <si>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</si>
  <si>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</si>
  <si>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</si>
  <si>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</si>
  <si>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</si>
  <si>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</si>
  <si>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</si>
  <si>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</si>
  <si>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</si>
  <si>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</si>
  <si>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</si>
  <si>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</si>
  <si>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</si>
  <si>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</si>
  <si>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</si>
  <si>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</si>
  <si>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</si>
  <si>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</si>
  <si>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</si>
  <si>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</si>
  <si>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</si>
  <si>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</si>
  <si>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</si>
  <si>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</si>
  <si>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</si>
  <si>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</si>
  <si>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</si>
  <si>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</si>
  <si>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</si>
  <si>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</si>
  <si>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</si>
  <si>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</si>
  <si>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</si>
  <si>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</si>
  <si>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</si>
  <si>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</si>
  <si>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</si>
  <si>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</si>
  <si>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</si>
  <si>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</si>
  <si>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</si>
  <si>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</si>
  <si>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</si>
  <si>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</si>
  <si>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</si>
  <si>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</si>
  <si>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</si>
  <si>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</si>
  <si>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</si>
  <si>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</si>
  <si>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</si>
  <si>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</si>
  <si>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</si>
  <si>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</si>
  <si>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</si>
  <si>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</si>
  <si>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</si>
  <si>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</si>
  <si>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</si>
  <si>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</si>
  <si>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</si>
  <si>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</si>
  <si>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</si>
  <si>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</si>
  <si>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</si>
  <si>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</si>
  <si>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</si>
  <si>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</si>
  <si>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</si>
  <si>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</si>
  <si>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</si>
  <si>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</si>
  <si>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</si>
  <si>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</si>
  <si>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</si>
  <si>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</si>
  <si>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</si>
  <si>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</si>
  <si>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</si>
  <si>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</si>
  <si>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</si>
  <si>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</si>
  <si>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</si>
  <si>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</si>
  <si>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</si>
  <si>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</si>
  <si>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</si>
  <si>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</si>
  <si>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</si>
  <si>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</si>
  <si>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</si>
  <si>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</si>
  <si>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</si>
  <si>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</si>
  <si>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</si>
  <si>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</si>
  <si>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</si>
  <si>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</si>
  <si>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</si>
  <si>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</si>
  <si>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</si>
  <si>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</si>
  <si>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</si>
  <si>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</si>
  <si>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</si>
  <si>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</si>
  <si>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</si>
  <si>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</si>
  <si>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</si>
  <si>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</si>
  <si>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</si>
  <si>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</si>
  <si>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</si>
  <si>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</si>
  <si>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</si>
  <si>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</si>
  <si>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</si>
  <si>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</si>
  <si>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</si>
  <si>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</si>
  <si>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</si>
  <si>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</si>
  <si>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</si>
  <si>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</si>
  <si>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</si>
  <si>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</si>
  <si>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</si>
  <si>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</si>
  <si>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</si>
  <si>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</si>
  <si>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</si>
  <si>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</si>
  <si>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</si>
  <si>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</si>
  <si>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</si>
  <si>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</si>
  <si>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</si>
  <si>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</si>
  <si>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</si>
  <si>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</si>
  <si>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</si>
  <si>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</si>
  <si>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</si>
  <si>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</si>
  <si>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</si>
  <si>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</si>
  <si>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</si>
  <si>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</si>
  <si>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</si>
  <si>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</si>
  <si>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</si>
  <si>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</si>
  <si>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</si>
  <si>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</si>
  <si>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</si>
  <si>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</si>
  <si>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</si>
  <si>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</si>
  <si>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</si>
  <si>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</si>
  <si>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</si>
  <si>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</si>
  <si>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</si>
  <si>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</si>
  <si>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</si>
  <si>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</si>
  <si>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</si>
  <si>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</si>
  <si>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</si>
  <si>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</si>
  <si>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</si>
  <si>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</si>
  <si>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</si>
  <si>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</si>
  <si>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</si>
  <si>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</si>
  <si>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</si>
  <si>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</si>
  <si>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</si>
  <si>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</si>
  <si>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</si>
  <si>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</si>
  <si>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</si>
  <si>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</si>
  <si>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</si>
  <si>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</si>
  <si>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</si>
  <si>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</si>
  <si>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</si>
  <si>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</si>
  <si>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</si>
  <si>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</si>
  <si>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</si>
  <si>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</si>
  <si>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</si>
  <si>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</si>
  <si>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</si>
  <si>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</si>
  <si>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</si>
  <si>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</si>
  <si>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</si>
  <si>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</si>
  <si>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</si>
  <si>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</si>
  <si>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</si>
  <si>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</si>
  <si>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</si>
  <si>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</si>
  <si>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</si>
  <si>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</si>
  <si>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</si>
  <si>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</si>
  <si>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</si>
  <si>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</si>
  <si>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</si>
  <si>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</si>
  <si>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</si>
  <si>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</si>
  <si>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</si>
  <si>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</si>
  <si>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</si>
  <si>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</si>
  <si>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</si>
  <si>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</si>
  <si>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</si>
  <si>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</si>
  <si>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</si>
  <si>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</si>
  <si>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</si>
  <si>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</si>
  <si>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</si>
  <si>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</si>
  <si>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</si>
  <si>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</si>
  <si>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</si>
  <si>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</si>
  <si>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</si>
  <si>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</si>
  <si>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</si>
  <si>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</si>
  <si>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</si>
  <si>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</si>
  <si>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</si>
  <si>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</si>
  <si>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</si>
  <si>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</si>
  <si>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</si>
  <si>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</si>
  <si>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</si>
  <si>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</si>
  <si>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</si>
  <si>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</si>
  <si>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</si>
  <si>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</si>
  <si>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</si>
  <si>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</si>
  <si>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</si>
  <si>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</si>
  <si>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</si>
  <si>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</si>
  <si>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</si>
  <si>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</si>
  <si>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</si>
  <si>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</si>
  <si>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</si>
  <si>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</si>
  <si>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</si>
  <si>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</si>
  <si>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</si>
  <si>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</si>
  <si>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</si>
  <si>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</si>
  <si>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</si>
  <si>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</si>
  <si>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</si>
  <si>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</si>
  <si>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</si>
  <si>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</si>
  <si>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</si>
  <si>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</si>
  <si>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</si>
  <si>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</si>
  <si>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</si>
  <si>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</si>
  <si>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</si>
  <si>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</si>
  <si>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</si>
  <si>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</si>
  <si>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</si>
  <si>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</si>
  <si>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</si>
  <si>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</si>
  <si>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</si>
  <si>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</si>
  <si>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</si>
  <si>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</si>
  <si>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</si>
  <si>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</si>
  <si>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</si>
  <si>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</si>
  <si>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</si>
  <si>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</si>
  <si>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</si>
  <si>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</si>
  <si>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</si>
  <si>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</si>
  <si>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</si>
  <si>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</si>
  <si>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</si>
  <si>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</si>
  <si>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</si>
  <si>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</si>
  <si>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</si>
  <si>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</si>
  <si>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</si>
  <si>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</si>
  <si>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</si>
  <si>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</si>
  <si>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</si>
  <si>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</si>
  <si>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</si>
  <si>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</si>
  <si>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</si>
  <si>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</si>
  <si>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</si>
  <si>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</si>
  <si>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</si>
  <si>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</si>
  <si>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</si>
  <si>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</si>
  <si>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</si>
  <si>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</si>
  <si>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</si>
  <si>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</si>
  <si>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</si>
  <si>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</si>
  <si>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</si>
  <si>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</si>
  <si>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05157250</t>
  </si>
  <si>
    <t>TOULOUSE</t>
  </si>
  <si>
    <t>MARCAISSONNE</t>
  </si>
  <si>
    <t>31555</t>
  </si>
  <si>
    <t>Reseau Complementaire de Bassin</t>
  </si>
  <si>
    <t>LAISSES DE CRUE</t>
  </si>
  <si>
    <t>M</t>
  </si>
  <si>
    <t>D</t>
  </si>
  <si>
    <t>XX</t>
  </si>
  <si>
    <t>X</t>
  </si>
  <si>
    <t>A1</t>
  </si>
  <si>
    <t>A2</t>
  </si>
  <si>
    <t>A3</t>
  </si>
  <si>
    <t>A4</t>
  </si>
  <si>
    <t>B1C2</t>
  </si>
  <si>
    <t>C1C3</t>
  </si>
  <si>
    <t>B2</t>
  </si>
  <si>
    <t>B3</t>
  </si>
  <si>
    <t>B4</t>
  </si>
  <si>
    <t>C4</t>
  </si>
  <si>
    <t>gammarus</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</si>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</sst>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bottom style="thin"/>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29" fillId="2" borderId="58" xfId="0" applyFont="1" applyFill="1" applyBorder="1" applyAlignment="1" applyProtection="1">
      <alignment horizontal="center" vertical="center"/>
      <protection locked="0"/>
    </xf>
    <xf numFmtId="0" fontId="29" fillId="2" borderId="59" xfId="0" applyFont="1" applyFill="1" applyBorder="1" applyAlignment="1" applyProtection="1">
      <alignment horizontal="center" vertical="center"/>
      <protection locked="0"/>
    </xf>
    <xf numFmtId="0" fontId="29" fillId="2" borderId="60" xfId="0" applyFont="1" applyFill="1" applyBorder="1" applyAlignment="1" applyProtection="1">
      <alignment horizontal="center" vertical="center"/>
      <protection locked="0"/>
    </xf>
    <xf numFmtId="0" fontId="29" fillId="2" borderId="61" xfId="0" applyFont="1" applyFill="1" applyBorder="1" applyAlignment="1" applyProtection="1">
      <alignment horizontal="center" vertical="center"/>
      <protection locked="0"/>
    </xf>
    <xf numFmtId="0" fontId="29" fillId="9" borderId="38" xfId="0" applyFont="1" applyFill="1" applyBorder="1" applyAlignment="1" applyProtection="1">
      <alignment horizontal="center" vertical="center" wrapText="1"/>
      <protection locked="0"/>
    </xf>
    <xf numFmtId="0" fontId="29" fillId="9" borderId="62" xfId="0" applyFont="1" applyFill="1" applyBorder="1" applyAlignment="1" applyProtection="1">
      <alignment horizontal="center" vertical="center" wrapText="1"/>
      <protection locked="0"/>
    </xf>
    <xf numFmtId="0" fontId="32" fillId="0" borderId="63"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2" xfId="0" applyFont="1" applyFill="1" applyBorder="1" applyAlignment="1" applyProtection="1">
      <alignment horizontal="center" vertical="center" wrapText="1"/>
      <protection locked="0"/>
    </xf>
    <xf numFmtId="0" fontId="40" fillId="10" borderId="37" xfId="0" applyFont="1" applyFill="1" applyBorder="1" applyAlignment="1" applyProtection="1">
      <alignment horizontal="center" vertical="center" wrapText="1"/>
      <protection locked="0"/>
    </xf>
    <xf numFmtId="0" fontId="40" fillId="10" borderId="65" xfId="0" applyFont="1" applyFill="1" applyBorder="1" applyAlignment="1" applyProtection="1">
      <alignment horizontal="center" vertical="center" wrapText="1"/>
      <protection locked="0"/>
    </xf>
    <xf numFmtId="0" fontId="40" fillId="10" borderId="66" xfId="0" applyFont="1" applyFill="1" applyBorder="1" applyAlignment="1" applyProtection="1">
      <alignment horizontal="center" vertical="center" wrapText="1"/>
      <protection locked="0"/>
    </xf>
    <xf numFmtId="0" fontId="40" fillId="10" borderId="67" xfId="0" applyFont="1" applyFill="1" applyBorder="1" applyAlignment="1" applyProtection="1">
      <alignment horizontal="center" vertical="center" wrapText="1"/>
      <protection locked="0"/>
    </xf>
    <xf numFmtId="0" fontId="40" fillId="10" borderId="68" xfId="0" applyFont="1" applyFill="1" applyBorder="1" applyAlignment="1" applyProtection="1">
      <alignment horizontal="center" vertical="center" wrapText="1"/>
      <protection locked="0"/>
    </xf>
    <xf numFmtId="0" fontId="40" fillId="10" borderId="69"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40" fillId="8"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73"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4" xfId="0" applyFont="1" applyFill="1" applyBorder="1" applyAlignment="1" applyProtection="1">
      <alignment horizontal="center" vertical="center" wrapText="1"/>
      <protection locked="0"/>
    </xf>
    <xf numFmtId="0" fontId="29" fillId="2" borderId="75"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6" borderId="76" xfId="0" applyFont="1" applyFill="1" applyBorder="1" applyAlignment="1" applyProtection="1">
      <alignment horizontal="center" vertical="center" wrapText="1"/>
      <protection locked="0"/>
    </xf>
    <xf numFmtId="0" fontId="32" fillId="6" borderId="58"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2" fillId="6" borderId="60"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63" xfId="0" applyFont="1" applyFill="1" applyBorder="1" applyAlignment="1" applyProtection="1">
      <alignment horizontal="center" vertical="center"/>
      <protection locked="0"/>
    </xf>
    <xf numFmtId="0" fontId="29" fillId="0" borderId="64" xfId="0" applyFont="1" applyFill="1" applyBorder="1" applyAlignment="1" applyProtection="1">
      <alignment horizontal="center" vertical="center"/>
      <protection locked="0"/>
    </xf>
    <xf numFmtId="0" fontId="40" fillId="8" borderId="63" xfId="0" applyFont="1" applyFill="1" applyBorder="1" applyAlignment="1" applyProtection="1">
      <alignment horizontal="center" vertical="center" wrapText="1"/>
      <protection locked="0"/>
    </xf>
    <xf numFmtId="0" fontId="40" fillId="8" borderId="65" xfId="0" applyFont="1" applyFill="1" applyBorder="1" applyAlignment="1" applyProtection="1">
      <alignment horizontal="center" vertical="center" wrapText="1"/>
      <protection locked="0"/>
    </xf>
    <xf numFmtId="0" fontId="40" fillId="8" borderId="77" xfId="0" applyFont="1" applyFill="1" applyBorder="1" applyAlignment="1" applyProtection="1">
      <alignment horizontal="center" vertical="center" wrapText="1"/>
      <protection locked="0"/>
    </xf>
    <xf numFmtId="0" fontId="40" fillId="8" borderId="64" xfId="0" applyFont="1" applyFill="1" applyBorder="1" applyAlignment="1" applyProtection="1">
      <alignment horizontal="center" vertical="center" wrapText="1"/>
      <protection locked="0"/>
    </xf>
    <xf numFmtId="0" fontId="41" fillId="11" borderId="63" xfId="0" applyFont="1" applyFill="1" applyBorder="1" applyAlignment="1" applyProtection="1">
      <alignment horizontal="center" vertical="center"/>
      <protection locked="0"/>
    </xf>
    <xf numFmtId="0" fontId="41" fillId="11" borderId="64"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0"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63"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63"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2" fillId="0" borderId="64" xfId="0" applyFont="1" applyFill="1" applyBorder="1" applyAlignment="1" applyProtection="1">
      <alignment horizontal="lef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3" fillId="12" borderId="63" xfId="0" applyFont="1" applyFill="1" applyBorder="1" applyAlignment="1" applyProtection="1">
      <alignment horizontal="left" vertical="center"/>
      <protection/>
    </xf>
    <xf numFmtId="0" fontId="3" fillId="12" borderId="77" xfId="0" applyFont="1" applyFill="1" applyBorder="1" applyAlignment="1" applyProtection="1">
      <alignment horizontal="left" vertical="center"/>
      <protection/>
    </xf>
    <xf numFmtId="0" fontId="3" fillId="12" borderId="64"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69"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13" borderId="35"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10" fillId="13" borderId="36" xfId="0" applyFont="1" applyFill="1" applyBorder="1" applyAlignment="1" applyProtection="1">
      <alignment horizontal="center" vertical="center" wrapText="1"/>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0" fillId="13" borderId="18"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4" fillId="0" borderId="0" xfId="0" applyFont="1" applyFill="1" applyBorder="1" applyAlignment="1" applyProtection="1">
      <alignment horizontal="center" vertical="center" wrapText="1"/>
      <protection/>
    </xf>
    <xf numFmtId="0" fontId="14" fillId="14" borderId="35"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63" xfId="0" applyFont="1" applyFill="1" applyBorder="1" applyAlignment="1" applyProtection="1">
      <alignment vertical="center"/>
      <protection/>
    </xf>
    <xf numFmtId="0" fontId="2" fillId="0" borderId="6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77" xfId="0" applyFont="1" applyFill="1" applyBorder="1" applyAlignment="1" applyProtection="1">
      <alignment vertical="center"/>
      <protection/>
    </xf>
    <xf numFmtId="0" fontId="0" fillId="0" borderId="6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5" borderId="11" xfId="0" applyFont="1" applyFill="1" applyBorder="1" applyAlignment="1" applyProtection="1">
      <alignment vertical="center"/>
      <protection/>
    </xf>
    <xf numFmtId="14" fontId="16" fillId="15"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6" xfId="0" applyFont="1" applyFill="1" applyBorder="1" applyAlignment="1" applyProtection="1">
      <alignment vertical="center"/>
      <protection/>
    </xf>
    <xf numFmtId="14" fontId="16" fillId="15" borderId="6" xfId="0" applyNumberFormat="1" applyFont="1" applyFill="1" applyBorder="1" applyAlignment="1" applyProtection="1">
      <alignment vertical="center"/>
      <protection/>
    </xf>
    <xf numFmtId="0" fontId="46" fillId="16" borderId="43" xfId="0" applyFont="1" applyFill="1" applyBorder="1" applyAlignment="1" applyProtection="1">
      <alignment horizontal="center" vertical="center" wrapText="1"/>
      <protection locked="0"/>
    </xf>
    <xf numFmtId="0" fontId="46" fillId="16" borderId="82" xfId="0" applyFont="1" applyFill="1" applyBorder="1" applyAlignment="1" applyProtection="1">
      <alignment horizontal="center" vertical="center" wrapText="1"/>
      <protection locked="0"/>
    </xf>
    <xf numFmtId="0" fontId="46" fillId="16" borderId="69" xfId="0" applyFont="1" applyFill="1" applyBorder="1" applyAlignment="1" applyProtection="1">
      <alignment horizontal="center" vertical="center" wrapText="1"/>
      <protection locked="0"/>
    </xf>
  </cellXfs>
  <cellStyles count="3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 name="Lien hypertexte" xfId="51"/>
    <cellStyle name="Lien hypertexte visité" xfId="5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68" t="s">
        <v>6191</v>
      </c>
      <c r="B1" s="269"/>
      <c r="C1" s="94"/>
      <c r="D1" s="94"/>
      <c r="E1" s="94"/>
      <c r="F1" s="94"/>
      <c r="G1" s="94"/>
      <c r="H1" s="94"/>
      <c r="I1" s="95" t="s">
        <v>6192</v>
      </c>
      <c r="J1" s="262" t="s">
        <v>6191</v>
      </c>
      <c r="K1" s="263"/>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70" t="s">
        <v>66</v>
      </c>
      <c r="K5" s="271"/>
      <c r="L5" s="271"/>
      <c r="M5" s="271"/>
      <c r="N5" s="271"/>
      <c r="O5" s="271"/>
      <c r="P5" s="272"/>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73" t="s">
        <v>28082</v>
      </c>
      <c r="B6" s="276" t="s">
        <v>28084</v>
      </c>
      <c r="C6" s="276" t="s">
        <v>28083</v>
      </c>
      <c r="D6" s="279">
        <v>43278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74"/>
      <c r="B7" s="277"/>
      <c r="C7" s="277"/>
      <c r="D7" s="280"/>
      <c r="E7" s="215">
        <v>579550</v>
      </c>
      <c r="F7" s="215">
        <v>6275419</v>
      </c>
      <c r="G7" s="215">
        <v>579487</v>
      </c>
      <c r="H7" s="215">
        <v>6275466</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75"/>
      <c r="B8" s="278"/>
      <c r="C8" s="278"/>
      <c r="D8" s="281"/>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82" t="s">
        <v>6264</v>
      </c>
      <c r="F10" s="283"/>
      <c r="G10" s="284"/>
      <c r="H10" s="106"/>
      <c r="I10" s="106"/>
      <c r="J10" s="128" t="s">
        <v>6200</v>
      </c>
      <c r="K10" s="129" t="s">
        <v>6201</v>
      </c>
      <c r="L10" s="130"/>
      <c r="M10" s="130"/>
      <c r="N10" s="130"/>
      <c r="O10" s="131"/>
      <c r="P10" s="132"/>
    </row>
    <row r="11" spans="4:19" ht="12.75" customHeight="1">
      <c r="D11" s="106"/>
      <c r="E11" s="285"/>
      <c r="F11" s="286"/>
      <c r="G11" s="287"/>
      <c r="H11" s="106"/>
      <c r="I11" s="106"/>
      <c r="J11" s="128" t="s">
        <v>72</v>
      </c>
      <c r="K11" s="129" t="s">
        <v>73</v>
      </c>
      <c r="L11" s="130"/>
      <c r="M11" s="130"/>
      <c r="N11" s="130"/>
      <c r="O11" s="131"/>
      <c r="P11" s="132"/>
      <c r="S11" s="106"/>
    </row>
    <row r="12" spans="1:19" ht="14.25" customHeight="1">
      <c r="A12" s="102" t="s">
        <v>35</v>
      </c>
      <c r="B12" s="133" t="s">
        <v>6202</v>
      </c>
      <c r="C12" s="134">
        <v>8.4</v>
      </c>
      <c r="D12" s="106"/>
      <c r="E12" s="285"/>
      <c r="F12" s="286"/>
      <c r="G12" s="287"/>
      <c r="H12" s="106"/>
      <c r="I12" s="106"/>
      <c r="J12" s="128" t="s">
        <v>76</v>
      </c>
      <c r="K12" s="129" t="s">
        <v>77</v>
      </c>
      <c r="L12" s="130"/>
      <c r="M12" s="130"/>
      <c r="N12" s="130"/>
      <c r="O12" s="131"/>
      <c r="P12" s="132"/>
      <c r="S12" s="106"/>
    </row>
    <row r="13" spans="1:19" ht="14.25" customHeight="1">
      <c r="A13" s="135" t="s">
        <v>35</v>
      </c>
      <c r="B13" s="136" t="s">
        <v>6203</v>
      </c>
      <c r="C13" s="137">
        <v>94.5</v>
      </c>
      <c r="D13" s="106"/>
      <c r="E13" s="285"/>
      <c r="F13" s="286"/>
      <c r="G13" s="287"/>
      <c r="H13" s="106"/>
      <c r="I13" s="106"/>
      <c r="J13" s="128" t="s">
        <v>80</v>
      </c>
      <c r="K13" s="129" t="s">
        <v>81</v>
      </c>
      <c r="L13" s="130"/>
      <c r="M13" s="130"/>
      <c r="N13" s="130"/>
      <c r="O13" s="131"/>
      <c r="P13" s="132"/>
      <c r="Q13" s="106"/>
      <c r="R13" s="106"/>
      <c r="S13" s="96"/>
    </row>
    <row r="14" spans="1:19" ht="14.25" customHeight="1">
      <c r="A14" s="135" t="s">
        <v>35</v>
      </c>
      <c r="B14" s="136" t="s">
        <v>6204</v>
      </c>
      <c r="C14" s="137">
        <v>2</v>
      </c>
      <c r="D14" s="106"/>
      <c r="E14" s="288"/>
      <c r="F14" s="289"/>
      <c r="G14" s="290"/>
      <c r="H14" s="106"/>
      <c r="I14" s="106"/>
      <c r="J14" s="128" t="s">
        <v>84</v>
      </c>
      <c r="K14" s="129" t="s">
        <v>85</v>
      </c>
      <c r="L14" s="130"/>
      <c r="M14" s="130"/>
      <c r="N14" s="130"/>
      <c r="O14" s="131"/>
      <c r="P14" s="132"/>
      <c r="Q14" s="106"/>
      <c r="R14" s="106"/>
      <c r="S14" s="96"/>
    </row>
    <row r="15" spans="1:19" ht="14.25" customHeight="1">
      <c r="A15" s="138"/>
      <c r="B15" s="136" t="s">
        <v>6205</v>
      </c>
      <c r="C15" s="139">
        <f>C13*C14</f>
        <v>189</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9.450000000000001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91" t="s">
        <v>28087</v>
      </c>
      <c r="B18" s="292"/>
      <c r="C18" s="292"/>
      <c r="D18" s="292"/>
      <c r="E18" s="293"/>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9</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4</v>
      </c>
      <c r="M22" s="153" t="s">
        <v>28079</v>
      </c>
      <c r="N22" s="160"/>
      <c r="O22" s="160"/>
      <c r="P22" s="160"/>
      <c r="Q22" s="160"/>
      <c r="R22" s="161"/>
      <c r="S22" s="96"/>
    </row>
    <row r="23" spans="1:19" ht="14.25" customHeight="1">
      <c r="A23" s="294" t="s">
        <v>11</v>
      </c>
      <c r="B23" s="295"/>
      <c r="C23" s="124" t="s">
        <v>6208</v>
      </c>
      <c r="D23" s="124"/>
      <c r="E23" s="124"/>
      <c r="F23" s="164"/>
      <c r="J23" s="162" t="s">
        <v>95</v>
      </c>
      <c r="K23" s="153" t="s">
        <v>16</v>
      </c>
      <c r="L23" s="153" t="s">
        <v>4</v>
      </c>
      <c r="M23" s="153" t="s">
        <v>28080</v>
      </c>
      <c r="N23" s="160"/>
      <c r="O23" s="160"/>
      <c r="P23" s="160"/>
      <c r="Q23" s="160"/>
      <c r="R23" s="161"/>
      <c r="S23" s="96"/>
    </row>
    <row r="24" spans="1:19" ht="14.25" customHeight="1">
      <c r="A24" s="258" t="s">
        <v>14</v>
      </c>
      <c r="B24" s="259"/>
      <c r="C24" s="129" t="s">
        <v>15</v>
      </c>
      <c r="D24" s="129"/>
      <c r="E24" s="129"/>
      <c r="F24" s="165"/>
      <c r="J24" s="162" t="s">
        <v>96</v>
      </c>
      <c r="K24" s="153" t="s">
        <v>17</v>
      </c>
      <c r="L24" s="153" t="s">
        <v>4</v>
      </c>
      <c r="M24" s="153" t="s">
        <v>28080</v>
      </c>
      <c r="N24" s="160"/>
      <c r="O24" s="160"/>
      <c r="P24" s="160"/>
      <c r="Q24" s="160"/>
      <c r="R24" s="161"/>
      <c r="S24" s="96"/>
    </row>
    <row r="25" spans="1:19" ht="14.25" customHeight="1">
      <c r="A25" s="258" t="s">
        <v>6209</v>
      </c>
      <c r="B25" s="259"/>
      <c r="C25" s="129" t="s">
        <v>128</v>
      </c>
      <c r="D25" s="129"/>
      <c r="E25" s="129"/>
      <c r="F25" s="165"/>
      <c r="J25" s="162" t="s">
        <v>97</v>
      </c>
      <c r="K25" s="153" t="s">
        <v>25</v>
      </c>
      <c r="L25" s="153" t="s">
        <v>13</v>
      </c>
      <c r="M25" s="153" t="s">
        <v>28080</v>
      </c>
      <c r="N25" s="160"/>
      <c r="O25" s="160"/>
      <c r="P25" s="160"/>
      <c r="Q25" s="160"/>
      <c r="R25" s="161"/>
      <c r="S25" s="96"/>
    </row>
    <row r="26" spans="1:19" ht="14.25" customHeight="1">
      <c r="A26" s="258" t="s">
        <v>39</v>
      </c>
      <c r="B26" s="259"/>
      <c r="C26" s="129" t="s">
        <v>6210</v>
      </c>
      <c r="D26" s="129"/>
      <c r="E26" s="129"/>
      <c r="F26" s="165"/>
      <c r="J26" s="162" t="s">
        <v>98</v>
      </c>
      <c r="K26" s="153" t="s">
        <v>31</v>
      </c>
      <c r="L26" s="153" t="s">
        <v>13</v>
      </c>
      <c r="M26" s="153" t="s">
        <v>28080</v>
      </c>
      <c r="N26" s="160"/>
      <c r="O26" s="160"/>
      <c r="P26" s="160"/>
      <c r="Q26" s="160"/>
      <c r="R26" s="161"/>
      <c r="S26" s="96"/>
    </row>
    <row r="27" spans="1:19" ht="14.25" customHeight="1">
      <c r="A27" s="258" t="s">
        <v>6195</v>
      </c>
      <c r="B27" s="259"/>
      <c r="C27" s="118" t="s">
        <v>6211</v>
      </c>
      <c r="D27" s="118"/>
      <c r="E27" s="118"/>
      <c r="F27" s="165"/>
      <c r="J27" s="162" t="s">
        <v>99</v>
      </c>
      <c r="K27" s="153" t="s">
        <v>16</v>
      </c>
      <c r="L27" s="153" t="s">
        <v>7</v>
      </c>
      <c r="M27" s="153" t="s">
        <v>28081</v>
      </c>
      <c r="N27" s="160"/>
      <c r="O27" s="160"/>
      <c r="P27" s="160"/>
      <c r="Q27" s="160"/>
      <c r="R27" s="161"/>
      <c r="S27" s="96"/>
    </row>
    <row r="28" spans="1:19" ht="14.25" customHeight="1">
      <c r="A28" s="258" t="s">
        <v>6196</v>
      </c>
      <c r="B28" s="259"/>
      <c r="C28" s="118" t="s">
        <v>6212</v>
      </c>
      <c r="D28" s="118"/>
      <c r="E28" s="118"/>
      <c r="F28" s="165"/>
      <c r="J28" s="162" t="s">
        <v>100</v>
      </c>
      <c r="K28" s="153" t="s">
        <v>16</v>
      </c>
      <c r="L28" s="153" t="s">
        <v>4</v>
      </c>
      <c r="M28" s="153" t="s">
        <v>28081</v>
      </c>
      <c r="N28" s="160"/>
      <c r="O28" s="160"/>
      <c r="P28" s="160"/>
      <c r="Q28" s="160"/>
      <c r="R28" s="161"/>
      <c r="S28" s="96"/>
    </row>
    <row r="29" spans="1:18" ht="14.25" customHeight="1">
      <c r="A29" s="258" t="s">
        <v>6197</v>
      </c>
      <c r="B29" s="259"/>
      <c r="C29" s="118" t="s">
        <v>6213</v>
      </c>
      <c r="D29" s="118"/>
      <c r="E29" s="118"/>
      <c r="F29" s="165"/>
      <c r="J29" s="162" t="s">
        <v>101</v>
      </c>
      <c r="K29" s="153" t="s">
        <v>16</v>
      </c>
      <c r="L29" s="153" t="s">
        <v>7</v>
      </c>
      <c r="M29" s="153" t="s">
        <v>28081</v>
      </c>
      <c r="N29" s="160"/>
      <c r="O29" s="160"/>
      <c r="P29" s="160"/>
      <c r="Q29" s="160"/>
      <c r="R29" s="161"/>
    </row>
    <row r="30" spans="1:18" ht="14.25" customHeight="1">
      <c r="A30" s="258" t="s">
        <v>6198</v>
      </c>
      <c r="B30" s="259"/>
      <c r="C30" s="118" t="s">
        <v>6214</v>
      </c>
      <c r="D30" s="118"/>
      <c r="E30" s="118"/>
      <c r="F30" s="165"/>
      <c r="J30" s="166" t="s">
        <v>102</v>
      </c>
      <c r="K30" s="167" t="s">
        <v>31</v>
      </c>
      <c r="L30" s="167" t="s">
        <v>4</v>
      </c>
      <c r="M30" s="153" t="s">
        <v>28081</v>
      </c>
      <c r="N30" s="168"/>
      <c r="O30" s="168"/>
      <c r="P30" s="168"/>
      <c r="Q30" s="168"/>
      <c r="R30" s="169"/>
    </row>
    <row r="31" spans="1:6" ht="14.25" customHeight="1">
      <c r="A31" s="258" t="s">
        <v>6202</v>
      </c>
      <c r="B31" s="259"/>
      <c r="C31" s="118" t="s">
        <v>6215</v>
      </c>
      <c r="D31" s="118"/>
      <c r="E31" s="122"/>
      <c r="F31" s="165"/>
    </row>
    <row r="32" spans="1:14" ht="14.25" customHeight="1">
      <c r="A32" s="258" t="s">
        <v>6203</v>
      </c>
      <c r="B32" s="259"/>
      <c r="C32" s="118" t="s">
        <v>6216</v>
      </c>
      <c r="D32" s="118"/>
      <c r="E32" s="129"/>
      <c r="F32" s="165"/>
      <c r="L32" s="118" t="s">
        <v>5</v>
      </c>
      <c r="M32" s="96"/>
      <c r="N32" s="99"/>
    </row>
    <row r="33" spans="1:15" ht="14.25" customHeight="1">
      <c r="A33" s="128" t="s">
        <v>6204</v>
      </c>
      <c r="B33" s="170"/>
      <c r="C33" s="118" t="s">
        <v>6217</v>
      </c>
      <c r="D33" s="129"/>
      <c r="E33" s="129"/>
      <c r="F33" s="165"/>
      <c r="L33" s="260" t="s">
        <v>70</v>
      </c>
      <c r="M33" s="261"/>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2" t="s">
        <v>6191</v>
      </c>
      <c r="B41" s="263"/>
      <c r="C41" s="94"/>
      <c r="D41" s="94"/>
      <c r="E41" s="94"/>
      <c r="F41" s="94"/>
      <c r="G41" s="95" t="s">
        <v>6224</v>
      </c>
      <c r="H41" s="262" t="s">
        <v>6191</v>
      </c>
      <c r="I41" s="263"/>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64" t="s">
        <v>6226</v>
      </c>
      <c r="I45" s="265"/>
      <c r="J45" s="265"/>
      <c r="K45" s="266"/>
      <c r="L45" s="266"/>
      <c r="M45" s="266"/>
      <c r="N45" s="266"/>
      <c r="O45" s="266"/>
      <c r="P45" s="267"/>
    </row>
    <row r="46" spans="8:16" ht="12" thickBot="1">
      <c r="H46" s="184" t="s">
        <v>51</v>
      </c>
      <c r="I46" s="251" t="s">
        <v>10</v>
      </c>
      <c r="J46" s="252"/>
      <c r="K46" s="253" t="s">
        <v>7</v>
      </c>
      <c r="L46" s="254"/>
      <c r="M46" s="255" t="s">
        <v>4</v>
      </c>
      <c r="N46" s="256"/>
      <c r="O46" s="257" t="s">
        <v>13</v>
      </c>
      <c r="P46" s="254"/>
    </row>
    <row r="47" spans="1:16" ht="12.75" customHeight="1">
      <c r="A47" s="227" t="s">
        <v>6227</v>
      </c>
      <c r="B47" s="228"/>
      <c r="C47" s="228"/>
      <c r="D47" s="228"/>
      <c r="E47" s="228"/>
      <c r="F47" s="228"/>
      <c r="G47" s="229"/>
      <c r="H47" s="233" t="s">
        <v>6228</v>
      </c>
      <c r="I47" s="235" t="s">
        <v>6229</v>
      </c>
      <c r="J47" s="236"/>
      <c r="K47" s="237" t="s">
        <v>6230</v>
      </c>
      <c r="L47" s="238"/>
      <c r="M47" s="249" t="s">
        <v>6231</v>
      </c>
      <c r="N47" s="238"/>
      <c r="O47" s="249" t="s">
        <v>6232</v>
      </c>
      <c r="P47" s="238"/>
    </row>
    <row r="48" spans="1:16" ht="13.5" customHeight="1" thickBot="1">
      <c r="A48" s="230"/>
      <c r="B48" s="231"/>
      <c r="C48" s="231"/>
      <c r="D48" s="231"/>
      <c r="E48" s="231"/>
      <c r="F48" s="231"/>
      <c r="G48" s="232"/>
      <c r="H48" s="234"/>
      <c r="I48" s="242" t="s">
        <v>87</v>
      </c>
      <c r="J48" s="246"/>
      <c r="K48" s="250" t="s">
        <v>83</v>
      </c>
      <c r="L48" s="218"/>
      <c r="M48" s="220" t="s">
        <v>79</v>
      </c>
      <c r="N48" s="218"/>
      <c r="O48" s="220" t="s">
        <v>75</v>
      </c>
      <c r="P48" s="218"/>
    </row>
    <row r="49" spans="1:17" s="186" customFormat="1" ht="13.5" customHeight="1">
      <c r="A49" s="239" t="s">
        <v>6233</v>
      </c>
      <c r="B49" s="241" t="s">
        <v>6234</v>
      </c>
      <c r="C49" s="243" t="s">
        <v>51</v>
      </c>
      <c r="D49" s="245" t="s">
        <v>6235</v>
      </c>
      <c r="E49" s="225" t="s">
        <v>6236</v>
      </c>
      <c r="F49" s="225" t="s">
        <v>6237</v>
      </c>
      <c r="G49" s="225" t="s">
        <v>6238</v>
      </c>
      <c r="H49" s="185"/>
      <c r="I49" s="247" t="s">
        <v>6239</v>
      </c>
      <c r="J49" s="247" t="s">
        <v>6240</v>
      </c>
      <c r="K49" s="219" t="s">
        <v>6239</v>
      </c>
      <c r="L49" s="217" t="s">
        <v>6240</v>
      </c>
      <c r="M49" s="219" t="s">
        <v>6239</v>
      </c>
      <c r="N49" s="217" t="s">
        <v>6240</v>
      </c>
      <c r="O49" s="219" t="s">
        <v>6239</v>
      </c>
      <c r="P49" s="217" t="s">
        <v>6240</v>
      </c>
      <c r="Q49" s="221" t="s">
        <v>6241</v>
      </c>
    </row>
    <row r="50" spans="1:17" s="186" customFormat="1" ht="13.5" customHeight="1" thickBot="1">
      <c r="A50" s="240"/>
      <c r="B50" s="242"/>
      <c r="C50" s="244"/>
      <c r="D50" s="246"/>
      <c r="E50" s="226"/>
      <c r="F50" s="226"/>
      <c r="G50" s="226"/>
      <c r="H50" s="187"/>
      <c r="I50" s="248"/>
      <c r="J50" s="248"/>
      <c r="K50" s="220"/>
      <c r="L50" s="218"/>
      <c r="M50" s="220"/>
      <c r="N50" s="218"/>
      <c r="O50" s="220"/>
      <c r="P50" s="218"/>
      <c r="Q50" s="222"/>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t="s">
        <v>28094</v>
      </c>
      <c r="N53" s="203" t="s">
        <v>28091</v>
      </c>
      <c r="O53" s="202" t="s">
        <v>28092</v>
      </c>
      <c r="P53" s="203" t="s">
        <v>28090</v>
      </c>
      <c r="Q53" s="201">
        <v>2</v>
      </c>
    </row>
    <row r="54" spans="1:17" ht="15">
      <c r="A54" s="196" t="s">
        <v>6247</v>
      </c>
      <c r="B54" s="197" t="s">
        <v>6248</v>
      </c>
      <c r="C54" s="204" t="s">
        <v>12</v>
      </c>
      <c r="D54" s="199">
        <v>8</v>
      </c>
      <c r="E54" s="199">
        <v>1</v>
      </c>
      <c r="F54" s="200" t="s">
        <v>28088</v>
      </c>
      <c r="G54" s="201"/>
      <c r="H54" s="187"/>
      <c r="I54" s="201"/>
      <c r="J54" s="201"/>
      <c r="K54" s="202"/>
      <c r="L54" s="203"/>
      <c r="M54" s="202" t="s">
        <v>28095</v>
      </c>
      <c r="N54" s="203" t="s">
        <v>28091</v>
      </c>
      <c r="O54" s="202" t="s">
        <v>28093</v>
      </c>
      <c r="P54" s="203" t="s">
        <v>28090</v>
      </c>
      <c r="Q54" s="201">
        <v>2</v>
      </c>
    </row>
    <row r="55" spans="1:17" ht="20">
      <c r="A55" s="196" t="s">
        <v>6249</v>
      </c>
      <c r="B55" s="197" t="s">
        <v>6250</v>
      </c>
      <c r="C55" s="204" t="s">
        <v>16</v>
      </c>
      <c r="D55" s="199">
        <v>7</v>
      </c>
      <c r="E55" s="199">
        <v>50</v>
      </c>
      <c r="F55" s="200" t="s">
        <v>28089</v>
      </c>
      <c r="G55" s="201"/>
      <c r="H55" s="187"/>
      <c r="I55" s="201"/>
      <c r="J55" s="201"/>
      <c r="K55" s="202" t="s">
        <v>28097</v>
      </c>
      <c r="L55" s="203" t="s">
        <v>28091</v>
      </c>
      <c r="M55" s="202" t="s">
        <v>28096</v>
      </c>
      <c r="N55" s="203" t="s">
        <v>28090</v>
      </c>
      <c r="O55" s="202"/>
      <c r="P55" s="203"/>
      <c r="Q55" s="201">
        <v>4</v>
      </c>
    </row>
    <row r="56" spans="1:17" ht="30">
      <c r="A56" s="196" t="s">
        <v>6251</v>
      </c>
      <c r="B56" s="197" t="s">
        <v>6252</v>
      </c>
      <c r="C56" s="204" t="s">
        <v>17</v>
      </c>
      <c r="D56" s="199">
        <v>6</v>
      </c>
      <c r="E56" s="199">
        <v>8</v>
      </c>
      <c r="F56" s="200" t="s">
        <v>28089</v>
      </c>
      <c r="G56" s="201"/>
      <c r="H56" s="187"/>
      <c r="I56" s="201"/>
      <c r="J56" s="201"/>
      <c r="K56" s="202"/>
      <c r="L56" s="203" t="s">
        <v>28091</v>
      </c>
      <c r="M56" s="202" t="s">
        <v>28098</v>
      </c>
      <c r="N56" s="203" t="s">
        <v>28090</v>
      </c>
      <c r="O56" s="202"/>
      <c r="P56" s="203"/>
      <c r="Q56" s="201">
        <v>1</v>
      </c>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15</v>
      </c>
      <c r="F60" s="200" t="s">
        <v>28089</v>
      </c>
      <c r="G60" s="201"/>
      <c r="H60" s="187"/>
      <c r="I60" s="201"/>
      <c r="J60" s="201"/>
      <c r="K60" s="202"/>
      <c r="L60" s="203"/>
      <c r="M60" s="202"/>
      <c r="N60" s="203" t="s">
        <v>28091</v>
      </c>
      <c r="O60" s="202" t="s">
        <v>28099</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25</v>
      </c>
      <c r="F62" s="209" t="s">
        <v>28089</v>
      </c>
      <c r="G62" s="210"/>
      <c r="H62" s="187"/>
      <c r="I62" s="210"/>
      <c r="J62" s="210"/>
      <c r="K62" s="211"/>
      <c r="L62" s="212"/>
      <c r="M62" s="211" t="s">
        <v>28101</v>
      </c>
      <c r="N62" s="212" t="s">
        <v>28091</v>
      </c>
      <c r="O62" s="211" t="s">
        <v>28100</v>
      </c>
      <c r="P62" s="212" t="s">
        <v>28090</v>
      </c>
      <c r="Q62" s="210">
        <v>2</v>
      </c>
    </row>
    <row r="63" spans="8:16" ht="27.75" customHeight="1" thickBot="1">
      <c r="H63" s="213" t="s">
        <v>6241</v>
      </c>
      <c r="I63" s="223"/>
      <c r="J63" s="224"/>
      <c r="K63" s="223">
        <v>2</v>
      </c>
      <c r="L63" s="224"/>
      <c r="M63" s="223">
        <v>6</v>
      </c>
      <c r="N63" s="224"/>
      <c r="O63" s="223">
        <v>4</v>
      </c>
      <c r="P63" s="224"/>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H39" sqref="H39"/>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52">
      <selection activeCell="E88" sqref="E88:G105"/>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07" t="s">
        <v>28103</v>
      </c>
      <c r="B1" s="308"/>
      <c r="C1" s="308"/>
      <c r="D1" s="308"/>
      <c r="E1" s="308"/>
      <c r="F1" s="308"/>
      <c r="G1" s="308"/>
      <c r="H1" s="309"/>
      <c r="R1" s="56"/>
      <c r="S1" s="56"/>
      <c r="T1" s="91" t="s">
        <v>1</v>
      </c>
      <c r="U1" s="92" t="s">
        <v>2</v>
      </c>
    </row>
    <row r="2" spans="1:21" s="2" customFormat="1" ht="16" thickBot="1">
      <c r="A2" s="310" t="s">
        <v>0</v>
      </c>
      <c r="B2" s="311"/>
      <c r="C2" s="81"/>
      <c r="D2" s="312"/>
      <c r="E2" s="312"/>
      <c r="R2" s="5"/>
      <c r="S2" s="5"/>
      <c r="T2" s="93"/>
      <c r="U2" s="93"/>
    </row>
    <row r="3" spans="1:21" s="2" customFormat="1" ht="15">
      <c r="A3" s="313" t="s">
        <v>6270</v>
      </c>
      <c r="B3" s="9"/>
      <c r="C3" s="9"/>
      <c r="D3" s="9"/>
      <c r="E3" s="5"/>
      <c r="F3" s="5"/>
      <c r="G3" s="5"/>
      <c r="L3" s="5"/>
      <c r="R3" s="5"/>
      <c r="S3" s="5"/>
      <c r="T3" s="93"/>
      <c r="U3" s="93"/>
    </row>
    <row r="4" spans="1:21" s="2" customFormat="1" ht="15" customHeight="1">
      <c r="A4" s="6" t="s">
        <v>133</v>
      </c>
      <c r="B4" s="314" t="s">
        <v>124</v>
      </c>
      <c r="C4" s="314"/>
      <c r="D4" s="314"/>
      <c r="E4" s="315"/>
      <c r="F4" s="306" t="s">
        <v>8</v>
      </c>
      <c r="G4" s="316" t="s">
        <v>134</v>
      </c>
      <c r="H4" s="317" t="s">
        <v>125</v>
      </c>
      <c r="I4" s="317"/>
      <c r="J4" s="23"/>
      <c r="K4" s="318" t="s">
        <v>28104</v>
      </c>
      <c r="L4" s="319"/>
      <c r="R4" s="5"/>
      <c r="S4" s="5"/>
      <c r="T4" s="93"/>
      <c r="U4" s="93"/>
    </row>
    <row r="5" spans="1:21" s="2" customFormat="1" ht="15" customHeight="1">
      <c r="A5" s="8" t="s">
        <v>131</v>
      </c>
      <c r="B5" s="320" t="s">
        <v>28105</v>
      </c>
      <c r="C5" s="320"/>
      <c r="D5" s="320"/>
      <c r="E5" s="321"/>
      <c r="F5" s="306"/>
      <c r="G5" s="322" t="s">
        <v>6265</v>
      </c>
      <c r="H5" s="323" t="s">
        <v>122</v>
      </c>
      <c r="I5" s="323"/>
      <c r="J5" s="324"/>
      <c r="K5" s="325"/>
      <c r="L5" s="319"/>
      <c r="R5" s="5"/>
      <c r="S5" s="5"/>
      <c r="T5" s="93"/>
      <c r="U5" s="93"/>
    </row>
    <row r="6" spans="1:21" s="2" customFormat="1" ht="15" customHeight="1">
      <c r="A6" s="8" t="s">
        <v>14</v>
      </c>
      <c r="B6" s="320" t="s">
        <v>15</v>
      </c>
      <c r="C6" s="320"/>
      <c r="D6" s="320"/>
      <c r="E6" s="321"/>
      <c r="F6" s="306"/>
      <c r="G6" s="322" t="s">
        <v>115</v>
      </c>
      <c r="H6" s="323" t="s">
        <v>123</v>
      </c>
      <c r="I6" s="323"/>
      <c r="J6" s="324"/>
      <c r="K6" s="325"/>
      <c r="L6" s="319"/>
      <c r="R6" s="5"/>
      <c r="S6" s="5"/>
      <c r="T6" s="93"/>
      <c r="U6" s="93"/>
    </row>
    <row r="7" spans="1:21" s="2" customFormat="1" ht="15" customHeight="1">
      <c r="A7" s="8" t="s">
        <v>132</v>
      </c>
      <c r="B7" s="320" t="s">
        <v>107</v>
      </c>
      <c r="C7" s="320"/>
      <c r="D7" s="320"/>
      <c r="E7" s="321"/>
      <c r="F7" s="306"/>
      <c r="G7" s="322" t="s">
        <v>39</v>
      </c>
      <c r="H7" s="323" t="s">
        <v>138</v>
      </c>
      <c r="I7" s="323"/>
      <c r="J7" s="324"/>
      <c r="K7" s="325"/>
      <c r="L7" s="319"/>
      <c r="R7" s="5"/>
      <c r="S7" s="5"/>
      <c r="T7" s="93"/>
      <c r="U7" s="93"/>
    </row>
    <row r="8" spans="1:21" s="2" customFormat="1" ht="15" customHeight="1">
      <c r="A8" s="8" t="s">
        <v>18</v>
      </c>
      <c r="B8" s="320" t="s">
        <v>19</v>
      </c>
      <c r="C8" s="320"/>
      <c r="D8" s="320"/>
      <c r="E8" s="321"/>
      <c r="F8" s="306"/>
      <c r="G8" s="322" t="s">
        <v>6190</v>
      </c>
      <c r="H8" s="323" t="s">
        <v>126</v>
      </c>
      <c r="I8" s="323"/>
      <c r="J8" s="324"/>
      <c r="K8" s="325"/>
      <c r="L8" s="319"/>
      <c r="R8" s="5"/>
      <c r="S8" s="5"/>
      <c r="T8" s="93"/>
      <c r="U8" s="93"/>
    </row>
    <row r="9" spans="1:21" s="2" customFormat="1" ht="15" customHeight="1">
      <c r="A9" s="8" t="s">
        <v>21</v>
      </c>
      <c r="B9" s="320" t="s">
        <v>22</v>
      </c>
      <c r="C9" s="320"/>
      <c r="D9" s="320"/>
      <c r="E9" s="321"/>
      <c r="F9" s="306"/>
      <c r="G9" s="322" t="s">
        <v>135</v>
      </c>
      <c r="H9" s="323" t="s">
        <v>126</v>
      </c>
      <c r="I9" s="323"/>
      <c r="J9" s="324"/>
      <c r="K9" s="325"/>
      <c r="L9" s="319"/>
      <c r="R9" s="5"/>
      <c r="S9" s="5"/>
      <c r="T9" s="93"/>
      <c r="U9" s="93"/>
    </row>
    <row r="10" spans="1:21" s="2" customFormat="1" ht="15" customHeight="1">
      <c r="A10" s="8" t="s">
        <v>36</v>
      </c>
      <c r="B10" s="320" t="s">
        <v>108</v>
      </c>
      <c r="C10" s="320"/>
      <c r="D10" s="320"/>
      <c r="E10" s="321"/>
      <c r="F10" s="306"/>
      <c r="G10" s="326" t="s">
        <v>6266</v>
      </c>
      <c r="H10" s="327" t="s">
        <v>117</v>
      </c>
      <c r="I10" s="327"/>
      <c r="J10" s="328"/>
      <c r="K10" s="329"/>
      <c r="L10" s="319"/>
      <c r="R10" s="5"/>
      <c r="S10" s="5"/>
      <c r="T10" s="93"/>
      <c r="U10" s="93"/>
    </row>
    <row r="11" spans="1:21" s="2" customFormat="1" ht="12">
      <c r="A11" s="8" t="s">
        <v>37</v>
      </c>
      <c r="B11" s="320" t="s">
        <v>109</v>
      </c>
      <c r="C11" s="320"/>
      <c r="D11" s="320"/>
      <c r="E11" s="321"/>
      <c r="F11" s="306"/>
      <c r="G11" s="5"/>
      <c r="R11" s="5"/>
      <c r="S11" s="5"/>
      <c r="T11" s="93"/>
      <c r="U11" s="93"/>
    </row>
    <row r="12" spans="1:21" s="2" customFormat="1" ht="12">
      <c r="A12" s="8" t="s">
        <v>26</v>
      </c>
      <c r="B12" s="320" t="s">
        <v>27</v>
      </c>
      <c r="C12" s="320"/>
      <c r="D12" s="320"/>
      <c r="E12" s="321"/>
      <c r="F12" s="306"/>
      <c r="G12" s="5"/>
      <c r="R12" s="5"/>
      <c r="S12" s="5"/>
      <c r="T12" s="93"/>
      <c r="U12" s="93"/>
    </row>
    <row r="13" spans="1:21" s="2" customFormat="1" ht="12">
      <c r="A13" s="10" t="s">
        <v>29</v>
      </c>
      <c r="B13" s="330" t="s">
        <v>30</v>
      </c>
      <c r="C13" s="330"/>
      <c r="D13" s="330"/>
      <c r="E13" s="331"/>
      <c r="F13" s="306"/>
      <c r="G13" s="5"/>
      <c r="R13" s="5"/>
      <c r="S13" s="5"/>
      <c r="T13" s="93"/>
      <c r="U13" s="93"/>
    </row>
    <row r="14" spans="1:21" s="2" customFormat="1" ht="12">
      <c r="A14" s="6" t="s">
        <v>118</v>
      </c>
      <c r="B14" s="314" t="s">
        <v>110</v>
      </c>
      <c r="C14" s="314"/>
      <c r="D14" s="314"/>
      <c r="E14" s="315"/>
      <c r="F14" s="306" t="s">
        <v>28106</v>
      </c>
      <c r="G14" s="5"/>
      <c r="R14" s="5"/>
      <c r="S14" s="5"/>
      <c r="T14" s="93"/>
      <c r="U14" s="93"/>
    </row>
    <row r="15" spans="1:21" s="2" customFormat="1" ht="12">
      <c r="A15" s="8" t="s">
        <v>119</v>
      </c>
      <c r="B15" s="320" t="s">
        <v>111</v>
      </c>
      <c r="C15" s="320"/>
      <c r="D15" s="320"/>
      <c r="E15" s="321"/>
      <c r="F15" s="306"/>
      <c r="G15" s="5"/>
      <c r="R15" s="5"/>
      <c r="S15" s="5"/>
      <c r="T15" s="93"/>
      <c r="U15" s="93"/>
    </row>
    <row r="16" spans="1:21" s="2" customFormat="1" ht="12">
      <c r="A16" s="8" t="s">
        <v>120</v>
      </c>
      <c r="B16" s="320" t="s">
        <v>113</v>
      </c>
      <c r="C16" s="320"/>
      <c r="D16" s="320"/>
      <c r="E16" s="321"/>
      <c r="F16" s="306"/>
      <c r="G16" s="5"/>
      <c r="R16" s="5"/>
      <c r="S16" s="5"/>
      <c r="T16" s="93"/>
      <c r="U16" s="93"/>
    </row>
    <row r="17" spans="1:21" s="2" customFormat="1" ht="12">
      <c r="A17" s="8" t="s">
        <v>121</v>
      </c>
      <c r="B17" s="320" t="s">
        <v>112</v>
      </c>
      <c r="C17" s="320"/>
      <c r="D17" s="320"/>
      <c r="E17" s="321"/>
      <c r="F17" s="306"/>
      <c r="G17" s="5"/>
      <c r="R17" s="5"/>
      <c r="S17" s="5"/>
      <c r="T17" s="93"/>
      <c r="U17" s="93"/>
    </row>
    <row r="18" spans="1:21" s="2" customFormat="1" ht="12">
      <c r="A18" s="8" t="s">
        <v>32</v>
      </c>
      <c r="B18" s="320" t="s">
        <v>33</v>
      </c>
      <c r="C18" s="320"/>
      <c r="D18" s="320"/>
      <c r="E18" s="321"/>
      <c r="F18" s="306"/>
      <c r="G18" s="5"/>
      <c r="R18" s="5"/>
      <c r="S18" s="5"/>
      <c r="T18" s="93"/>
      <c r="U18" s="93"/>
    </row>
    <row r="19" spans="1:21" s="2" customFormat="1" ht="12">
      <c r="A19" s="10" t="s">
        <v>34</v>
      </c>
      <c r="B19" s="330" t="s">
        <v>136</v>
      </c>
      <c r="C19" s="330"/>
      <c r="D19" s="330"/>
      <c r="E19" s="331"/>
      <c r="F19" s="306"/>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579550</v>
      </c>
      <c r="H23" s="215">
        <v>6275419</v>
      </c>
      <c r="I23" s="215">
        <v>144</v>
      </c>
      <c r="J23" s="215" t="s">
        <v>28086</v>
      </c>
      <c r="K23" s="215">
        <v>579550</v>
      </c>
      <c r="L23" s="215">
        <v>6275419</v>
      </c>
      <c r="M23" s="215">
        <v>579487</v>
      </c>
      <c r="N23" s="215">
        <v>6275466</v>
      </c>
      <c r="O23" s="13">
        <v>8.4</v>
      </c>
      <c r="P23" s="82">
        <v>94.5</v>
      </c>
      <c r="Q23" s="86"/>
      <c r="R23" s="86"/>
      <c r="S23" s="86"/>
      <c r="T23" s="87"/>
      <c r="U23" s="87"/>
      <c r="V23" s="87"/>
    </row>
    <row r="24" spans="1:22" s="84" customFormat="1" ht="13">
      <c r="A24" s="52" t="s">
        <v>49</v>
      </c>
      <c r="B24" s="52" t="s">
        <v>6267</v>
      </c>
      <c r="C24" s="52" t="s">
        <v>49</v>
      </c>
      <c r="D24" s="51" t="s">
        <v>35</v>
      </c>
      <c r="E24" s="51" t="s">
        <v>35</v>
      </c>
      <c r="F24" s="52" t="s">
        <v>49</v>
      </c>
      <c r="G24" s="52" t="s">
        <v>6267</v>
      </c>
      <c r="H24" s="332"/>
      <c r="I24" s="332"/>
      <c r="J24" s="332"/>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332"/>
      <c r="I25" s="332"/>
      <c r="J25" s="332"/>
      <c r="M25" s="85"/>
      <c r="N25" s="86"/>
      <c r="O25" s="86"/>
      <c r="P25" s="86"/>
      <c r="Q25" s="86"/>
      <c r="R25" s="86"/>
      <c r="S25" s="86"/>
      <c r="T25" s="87"/>
      <c r="U25" s="87"/>
      <c r="V25" s="87"/>
    </row>
    <row r="26" spans="1:22" s="84" customFormat="1" ht="13">
      <c r="A26" s="333"/>
      <c r="B26" s="333"/>
      <c r="C26" s="333"/>
      <c r="D26" s="88">
        <v>43278</v>
      </c>
      <c r="E26" s="82" t="s">
        <v>28078</v>
      </c>
      <c r="F26" s="333"/>
      <c r="G26" s="334"/>
      <c r="H26" s="57"/>
      <c r="I26" s="57"/>
      <c r="J26" s="57"/>
      <c r="M26" s="85"/>
      <c r="N26" s="86"/>
      <c r="O26" s="86"/>
      <c r="P26" s="86"/>
      <c r="Q26" s="86"/>
      <c r="R26" s="86"/>
      <c r="S26" s="86"/>
      <c r="T26" s="87"/>
      <c r="U26" s="87"/>
      <c r="V26" s="87"/>
    </row>
    <row r="27" spans="1:22" s="84" customFormat="1" ht="13">
      <c r="A27" s="335"/>
      <c r="B27" s="335"/>
      <c r="C27" s="335"/>
      <c r="D27" s="336"/>
      <c r="E27" s="335"/>
      <c r="F27" s="335"/>
      <c r="G27" s="335"/>
      <c r="H27" s="332"/>
      <c r="I27" s="332"/>
      <c r="J27" s="332"/>
      <c r="M27" s="85"/>
      <c r="N27" s="86"/>
      <c r="O27" s="86"/>
      <c r="P27" s="86"/>
      <c r="Q27" s="86"/>
      <c r="R27" s="86"/>
      <c r="S27" s="86"/>
      <c r="T27" s="87"/>
      <c r="U27" s="87"/>
      <c r="V27" s="87"/>
    </row>
    <row r="28" spans="1:22" s="84" customFormat="1" ht="15" thickBot="1">
      <c r="A28" s="332"/>
      <c r="B28" s="332"/>
      <c r="C28" s="332"/>
      <c r="D28" s="337"/>
      <c r="E28" s="332"/>
      <c r="F28" s="332"/>
      <c r="G28" s="332"/>
      <c r="H28" s="332"/>
      <c r="I28" s="332"/>
      <c r="J28" s="332"/>
      <c r="M28" s="85"/>
      <c r="N28" s="86"/>
      <c r="O28" s="86"/>
      <c r="P28" s="86"/>
      <c r="Q28" s="86"/>
      <c r="R28" s="86"/>
      <c r="S28" s="86"/>
      <c r="T28" s="87"/>
      <c r="U28" s="87"/>
      <c r="V28" s="87"/>
    </row>
    <row r="29" spans="1:21" ht="16" thickBot="1">
      <c r="A29" s="338" t="s">
        <v>28107</v>
      </c>
      <c r="B29" s="339"/>
      <c r="C29" s="339"/>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340"/>
      <c r="H32" s="338" t="s">
        <v>43</v>
      </c>
      <c r="I32" s="341"/>
      <c r="J32" s="341"/>
      <c r="K32" s="339"/>
      <c r="L32" s="342"/>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340"/>
      <c r="J34" s="340"/>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343"/>
      <c r="B37" s="75"/>
      <c r="C37" s="343"/>
      <c r="D37" s="343"/>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05157250</v>
      </c>
      <c r="B39" s="89" t="str">
        <f>C23</f>
        <v>MARCAISSONNE</v>
      </c>
      <c r="C39" s="89" t="str">
        <f>D23</f>
        <v>TOULOUSE</v>
      </c>
      <c r="D39" s="90">
        <f>D26</f>
        <v>43278</v>
      </c>
      <c r="E39" s="13">
        <v>2</v>
      </c>
      <c r="F39" s="28" t="s">
        <v>52</v>
      </c>
      <c r="G39" s="344" t="s">
        <v>3</v>
      </c>
      <c r="H39" s="356"/>
      <c r="I39" s="62"/>
      <c r="R39" s="26"/>
      <c r="S39" s="26"/>
      <c r="T39" s="17"/>
    </row>
    <row r="40" spans="1:20" ht="15">
      <c r="A40" s="12" t="s">
        <v>53</v>
      </c>
      <c r="B40" s="30"/>
      <c r="C40" s="30"/>
      <c r="D40" s="31"/>
      <c r="E40" s="30"/>
      <c r="F40" s="28" t="s">
        <v>54</v>
      </c>
      <c r="G40" s="344" t="s">
        <v>6</v>
      </c>
      <c r="H40" s="357"/>
      <c r="I40" s="62"/>
      <c r="R40" s="26"/>
      <c r="S40" s="26"/>
      <c r="T40" s="17"/>
    </row>
    <row r="41" spans="1:20" ht="15">
      <c r="A41" s="291" t="s">
        <v>28087</v>
      </c>
      <c r="B41" s="292"/>
      <c r="C41" s="292"/>
      <c r="D41" s="292"/>
      <c r="E41" s="293"/>
      <c r="F41" s="28" t="s">
        <v>55</v>
      </c>
      <c r="G41" s="344" t="s">
        <v>9</v>
      </c>
      <c r="H41" s="357">
        <v>1</v>
      </c>
      <c r="I41" s="62"/>
      <c r="R41" s="26"/>
      <c r="S41" s="26"/>
      <c r="T41" s="17"/>
    </row>
    <row r="42" spans="1:20" ht="15">
      <c r="A42" s="30"/>
      <c r="B42" s="30"/>
      <c r="C42" s="30"/>
      <c r="D42" s="31"/>
      <c r="E42" s="30"/>
      <c r="F42" s="28" t="s">
        <v>56</v>
      </c>
      <c r="G42" s="344" t="s">
        <v>12</v>
      </c>
      <c r="H42" s="357">
        <v>1</v>
      </c>
      <c r="I42" s="62"/>
      <c r="R42" s="26"/>
      <c r="S42" s="26"/>
      <c r="T42" s="17"/>
    </row>
    <row r="43" spans="1:20" ht="15">
      <c r="A43" s="30"/>
      <c r="B43" s="30"/>
      <c r="C43" s="30"/>
      <c r="D43" s="31"/>
      <c r="E43" s="30"/>
      <c r="F43" s="28" t="s">
        <v>57</v>
      </c>
      <c r="G43" s="344" t="s">
        <v>16</v>
      </c>
      <c r="H43" s="357">
        <v>50</v>
      </c>
      <c r="I43" s="62"/>
      <c r="O43" s="2"/>
      <c r="R43" s="26"/>
      <c r="S43" s="26"/>
      <c r="T43" s="17"/>
    </row>
    <row r="44" spans="1:20" ht="15">
      <c r="A44" s="30"/>
      <c r="B44" s="30"/>
      <c r="C44" s="30"/>
      <c r="D44" s="31"/>
      <c r="E44" s="30"/>
      <c r="F44" s="28" t="s">
        <v>58</v>
      </c>
      <c r="G44" s="344" t="s">
        <v>17</v>
      </c>
      <c r="H44" s="357">
        <v>8</v>
      </c>
      <c r="I44" s="62"/>
      <c r="M44" s="2"/>
      <c r="N44" s="2"/>
      <c r="O44" s="2"/>
      <c r="P44" s="2"/>
      <c r="Q44" s="2"/>
      <c r="R44" s="2"/>
      <c r="S44" s="2"/>
      <c r="T44" s="17"/>
    </row>
    <row r="45" spans="1:20" ht="15">
      <c r="A45" s="30"/>
      <c r="B45" s="30"/>
      <c r="C45" s="30"/>
      <c r="D45" s="31"/>
      <c r="E45" s="30"/>
      <c r="F45" s="28" t="s">
        <v>59</v>
      </c>
      <c r="G45" s="344" t="s">
        <v>20</v>
      </c>
      <c r="H45" s="357"/>
      <c r="I45" s="62"/>
      <c r="M45" s="2"/>
      <c r="N45" s="2"/>
      <c r="O45" s="2"/>
      <c r="P45" s="2"/>
      <c r="Q45" s="2"/>
      <c r="R45" s="2"/>
      <c r="S45" s="2"/>
      <c r="T45" s="17"/>
    </row>
    <row r="46" spans="1:20" ht="15">
      <c r="A46" s="30"/>
      <c r="B46" s="30"/>
      <c r="C46" s="30"/>
      <c r="D46" s="31"/>
      <c r="E46" s="30"/>
      <c r="F46" s="28" t="s">
        <v>60</v>
      </c>
      <c r="G46" s="344" t="s">
        <v>23</v>
      </c>
      <c r="H46" s="357"/>
      <c r="I46" s="62"/>
      <c r="M46" s="2"/>
      <c r="N46" s="2"/>
      <c r="O46" s="2"/>
      <c r="P46" s="2"/>
      <c r="Q46" s="2"/>
      <c r="R46" s="2"/>
      <c r="S46" s="2"/>
      <c r="T46" s="17"/>
    </row>
    <row r="47" spans="1:20" ht="15">
      <c r="A47" s="30"/>
      <c r="B47" s="30"/>
      <c r="C47" s="30"/>
      <c r="D47" s="31"/>
      <c r="E47" s="30"/>
      <c r="F47" s="28" t="s">
        <v>61</v>
      </c>
      <c r="G47" s="344" t="s">
        <v>24</v>
      </c>
      <c r="H47" s="357"/>
      <c r="I47" s="62"/>
      <c r="J47" s="2"/>
      <c r="K47" s="2"/>
      <c r="L47" s="2"/>
      <c r="M47" s="2"/>
      <c r="N47" s="2"/>
      <c r="O47" s="2"/>
      <c r="P47" s="2"/>
      <c r="Q47" s="2"/>
      <c r="R47" s="2"/>
      <c r="S47" s="2"/>
      <c r="T47" s="2"/>
    </row>
    <row r="48" spans="1:15" s="2" customFormat="1" ht="15">
      <c r="A48" s="30"/>
      <c r="B48" s="30"/>
      <c r="C48" s="30"/>
      <c r="D48" s="31"/>
      <c r="E48" s="30"/>
      <c r="F48" s="28" t="s">
        <v>62</v>
      </c>
      <c r="G48" s="344" t="s">
        <v>25</v>
      </c>
      <c r="H48" s="357">
        <v>15</v>
      </c>
      <c r="I48" s="62"/>
      <c r="O48" s="15"/>
    </row>
    <row r="49" spans="1:19" s="2" customFormat="1" ht="15">
      <c r="A49" s="30"/>
      <c r="B49" s="30"/>
      <c r="C49" s="30"/>
      <c r="D49" s="31"/>
      <c r="E49" s="30"/>
      <c r="F49" s="28" t="s">
        <v>63</v>
      </c>
      <c r="G49" s="344" t="s">
        <v>28</v>
      </c>
      <c r="H49" s="357"/>
      <c r="I49" s="62"/>
      <c r="M49" s="15"/>
      <c r="N49" s="15"/>
      <c r="O49" s="15"/>
      <c r="P49" s="15"/>
      <c r="Q49" s="15"/>
      <c r="R49" s="26"/>
      <c r="S49" s="26"/>
    </row>
    <row r="50" spans="1:19" s="2" customFormat="1" ht="15" thickBot="1">
      <c r="A50" s="30"/>
      <c r="B50" s="30"/>
      <c r="C50" s="30"/>
      <c r="D50" s="31"/>
      <c r="E50" s="30"/>
      <c r="F50" s="78" t="s">
        <v>64</v>
      </c>
      <c r="G50" s="345" t="s">
        <v>31</v>
      </c>
      <c r="H50" s="358">
        <v>25</v>
      </c>
      <c r="I50" s="62"/>
      <c r="M50" s="15"/>
      <c r="N50" s="15"/>
      <c r="O50" s="15"/>
      <c r="P50" s="15"/>
      <c r="Q50" s="15"/>
      <c r="R50" s="26"/>
      <c r="S50" s="26"/>
    </row>
    <row r="51" spans="1:19" s="2" customFormat="1" ht="16" thickBot="1">
      <c r="A51" s="1"/>
      <c r="B51" s="1"/>
      <c r="C51" s="1"/>
      <c r="D51" s="1"/>
      <c r="E51" s="1"/>
      <c r="F51" s="304" t="s">
        <v>65</v>
      </c>
      <c r="G51" s="305"/>
      <c r="H51" s="79">
        <f>SUM(H39:H50)/100</f>
        <v>1</v>
      </c>
      <c r="N51" s="15"/>
      <c r="O51" s="15"/>
      <c r="P51" s="15"/>
      <c r="Q51" s="15"/>
      <c r="R51" s="26"/>
      <c r="S51" s="26"/>
    </row>
    <row r="52" spans="1:20" s="2" customFormat="1" ht="16" thickBot="1">
      <c r="A52" s="301" t="s">
        <v>66</v>
      </c>
      <c r="B52" s="302"/>
      <c r="C52" s="302"/>
      <c r="D52" s="302"/>
      <c r="E52" s="303"/>
      <c r="F52" s="14"/>
      <c r="G52" s="32"/>
      <c r="H52" s="15"/>
      <c r="I52" s="15"/>
      <c r="J52" s="15"/>
      <c r="K52" s="15"/>
      <c r="L52" s="15"/>
      <c r="M52" s="15"/>
      <c r="N52" s="15"/>
      <c r="O52" s="15"/>
      <c r="P52" s="15"/>
      <c r="Q52" s="15"/>
      <c r="R52" s="15"/>
      <c r="S52" s="15"/>
      <c r="T52" s="26"/>
    </row>
    <row r="53" spans="7:20" ht="15">
      <c r="G53" s="33"/>
      <c r="T53" s="26"/>
    </row>
    <row r="54" spans="1:20" ht="15">
      <c r="A54" s="61" t="s">
        <v>5</v>
      </c>
      <c r="B54" s="340"/>
      <c r="C54" s="340"/>
      <c r="D54" s="340"/>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346" t="s">
        <v>74</v>
      </c>
      <c r="I58" s="346" t="s">
        <v>13</v>
      </c>
      <c r="J58" s="346" t="s">
        <v>75</v>
      </c>
      <c r="T58" s="26"/>
    </row>
    <row r="59" spans="1:20" ht="15">
      <c r="A59" s="8" t="s">
        <v>76</v>
      </c>
      <c r="B59" s="9" t="s">
        <v>77</v>
      </c>
      <c r="C59" s="9"/>
      <c r="D59" s="9"/>
      <c r="E59" s="9"/>
      <c r="F59" s="46"/>
      <c r="G59" s="3"/>
      <c r="H59" s="347" t="s">
        <v>78</v>
      </c>
      <c r="I59" s="347" t="s">
        <v>4</v>
      </c>
      <c r="J59" s="347" t="s">
        <v>79</v>
      </c>
      <c r="T59" s="26"/>
    </row>
    <row r="60" spans="1:20" ht="15">
      <c r="A60" s="8" t="s">
        <v>80</v>
      </c>
      <c r="B60" s="9" t="s">
        <v>81</v>
      </c>
      <c r="C60" s="9"/>
      <c r="D60" s="9"/>
      <c r="E60" s="9"/>
      <c r="F60" s="46"/>
      <c r="G60" s="3"/>
      <c r="H60" s="347" t="s">
        <v>82</v>
      </c>
      <c r="I60" s="347" t="s">
        <v>7</v>
      </c>
      <c r="J60" s="347" t="s">
        <v>83</v>
      </c>
      <c r="T60" s="26"/>
    </row>
    <row r="61" spans="1:20" ht="15">
      <c r="A61" s="8" t="s">
        <v>84</v>
      </c>
      <c r="B61" s="9" t="s">
        <v>85</v>
      </c>
      <c r="C61" s="9"/>
      <c r="D61" s="9"/>
      <c r="E61" s="9"/>
      <c r="F61" s="46"/>
      <c r="G61" s="38"/>
      <c r="H61" s="348" t="s">
        <v>86</v>
      </c>
      <c r="I61" s="348" t="s">
        <v>10</v>
      </c>
      <c r="J61" s="348"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349"/>
      <c r="B64" s="349"/>
      <c r="C64" s="349"/>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350" t="str">
        <f>B23</f>
        <v>05157250</v>
      </c>
      <c r="B66" s="351">
        <f>D26</f>
        <v>43278</v>
      </c>
      <c r="C66" s="67" t="s">
        <v>91</v>
      </c>
      <c r="D66" s="153" t="s">
        <v>9</v>
      </c>
      <c r="E66" s="153" t="s">
        <v>13</v>
      </c>
      <c r="F66" s="153" t="s">
        <v>28079</v>
      </c>
      <c r="G66" s="62"/>
      <c r="H66" s="62"/>
      <c r="I66" s="62"/>
      <c r="J66" s="62"/>
      <c r="K66" s="62"/>
      <c r="T66" s="26"/>
    </row>
    <row r="67" spans="1:20" ht="15">
      <c r="A67" s="41" t="str">
        <f>+A$66</f>
        <v>05157250</v>
      </c>
      <c r="B67" s="42">
        <f>+B$66</f>
        <v>43278</v>
      </c>
      <c r="C67" s="67" t="s">
        <v>92</v>
      </c>
      <c r="D67" s="153" t="s">
        <v>12</v>
      </c>
      <c r="E67" s="153" t="s">
        <v>13</v>
      </c>
      <c r="F67" s="153" t="s">
        <v>28079</v>
      </c>
      <c r="G67" s="29"/>
      <c r="H67" s="62"/>
      <c r="I67" s="62"/>
      <c r="J67" s="29"/>
      <c r="K67" s="62"/>
      <c r="T67" s="26"/>
    </row>
    <row r="68" spans="1:20" ht="15">
      <c r="A68" s="41" t="str">
        <f aca="true" t="shared" si="0" ref="A68:B77">+A$66</f>
        <v>05157250</v>
      </c>
      <c r="B68" s="42">
        <f t="shared" si="0"/>
        <v>43278</v>
      </c>
      <c r="C68" s="67" t="s">
        <v>93</v>
      </c>
      <c r="D68" s="153" t="s">
        <v>9</v>
      </c>
      <c r="E68" s="153" t="s">
        <v>4</v>
      </c>
      <c r="F68" s="153" t="s">
        <v>28079</v>
      </c>
      <c r="G68" s="29"/>
      <c r="H68" s="62"/>
      <c r="I68" s="62"/>
      <c r="J68" s="29"/>
      <c r="K68" s="62"/>
      <c r="T68" s="26"/>
    </row>
    <row r="69" spans="1:20" ht="15">
      <c r="A69" s="41" t="str">
        <f t="shared" si="0"/>
        <v>05157250</v>
      </c>
      <c r="B69" s="42">
        <f t="shared" si="0"/>
        <v>43278</v>
      </c>
      <c r="C69" s="67" t="s">
        <v>94</v>
      </c>
      <c r="D69" s="153" t="s">
        <v>12</v>
      </c>
      <c r="E69" s="153" t="s">
        <v>4</v>
      </c>
      <c r="F69" s="153" t="s">
        <v>28079</v>
      </c>
      <c r="G69" s="29"/>
      <c r="H69" s="62"/>
      <c r="I69" s="62"/>
      <c r="J69" s="29"/>
      <c r="K69" s="62"/>
      <c r="T69" s="26"/>
    </row>
    <row r="70" spans="1:20" ht="15">
      <c r="A70" s="41" t="str">
        <f t="shared" si="0"/>
        <v>05157250</v>
      </c>
      <c r="B70" s="42">
        <f t="shared" si="0"/>
        <v>43278</v>
      </c>
      <c r="C70" s="67" t="s">
        <v>95</v>
      </c>
      <c r="D70" s="153" t="s">
        <v>16</v>
      </c>
      <c r="E70" s="153" t="s">
        <v>4</v>
      </c>
      <c r="F70" s="153" t="s">
        <v>28080</v>
      </c>
      <c r="G70" s="29"/>
      <c r="H70" s="62"/>
      <c r="I70" s="62"/>
      <c r="J70" s="29"/>
      <c r="K70" s="62"/>
      <c r="T70" s="26"/>
    </row>
    <row r="71" spans="1:20" ht="15">
      <c r="A71" s="41" t="str">
        <f t="shared" si="0"/>
        <v>05157250</v>
      </c>
      <c r="B71" s="42">
        <f t="shared" si="0"/>
        <v>43278</v>
      </c>
      <c r="C71" s="67" t="s">
        <v>96</v>
      </c>
      <c r="D71" s="153" t="s">
        <v>17</v>
      </c>
      <c r="E71" s="153" t="s">
        <v>4</v>
      </c>
      <c r="F71" s="153" t="s">
        <v>28080</v>
      </c>
      <c r="G71" s="29"/>
      <c r="H71" s="62"/>
      <c r="I71" s="62"/>
      <c r="J71" s="29"/>
      <c r="K71" s="62"/>
      <c r="T71" s="26"/>
    </row>
    <row r="72" spans="1:20" ht="15">
      <c r="A72" s="41" t="str">
        <f t="shared" si="0"/>
        <v>05157250</v>
      </c>
      <c r="B72" s="42">
        <f t="shared" si="0"/>
        <v>43278</v>
      </c>
      <c r="C72" s="67" t="s">
        <v>97</v>
      </c>
      <c r="D72" s="153" t="s">
        <v>25</v>
      </c>
      <c r="E72" s="153" t="s">
        <v>13</v>
      </c>
      <c r="F72" s="153" t="s">
        <v>28080</v>
      </c>
      <c r="G72" s="29"/>
      <c r="H72" s="62"/>
      <c r="I72" s="62"/>
      <c r="J72" s="29"/>
      <c r="K72" s="62"/>
      <c r="T72" s="26"/>
    </row>
    <row r="73" spans="1:20" ht="15">
      <c r="A73" s="41" t="str">
        <f t="shared" si="0"/>
        <v>05157250</v>
      </c>
      <c r="B73" s="42">
        <f t="shared" si="0"/>
        <v>43278</v>
      </c>
      <c r="C73" s="67" t="s">
        <v>98</v>
      </c>
      <c r="D73" s="153" t="s">
        <v>31</v>
      </c>
      <c r="E73" s="153" t="s">
        <v>13</v>
      </c>
      <c r="F73" s="153" t="s">
        <v>28080</v>
      </c>
      <c r="G73" s="29"/>
      <c r="H73" s="62"/>
      <c r="I73" s="62"/>
      <c r="J73" s="29"/>
      <c r="K73" s="62"/>
      <c r="T73" s="26"/>
    </row>
    <row r="74" spans="1:20" ht="15">
      <c r="A74" s="41" t="str">
        <f t="shared" si="0"/>
        <v>05157250</v>
      </c>
      <c r="B74" s="42">
        <f t="shared" si="0"/>
        <v>43278</v>
      </c>
      <c r="C74" s="67" t="s">
        <v>99</v>
      </c>
      <c r="D74" s="153" t="s">
        <v>16</v>
      </c>
      <c r="E74" s="153" t="s">
        <v>7</v>
      </c>
      <c r="F74" s="153" t="s">
        <v>28081</v>
      </c>
      <c r="G74" s="29"/>
      <c r="H74" s="62"/>
      <c r="I74" s="62"/>
      <c r="J74" s="29"/>
      <c r="K74" s="62"/>
      <c r="T74" s="26"/>
    </row>
    <row r="75" spans="1:20" ht="15">
      <c r="A75" s="41" t="str">
        <f t="shared" si="0"/>
        <v>05157250</v>
      </c>
      <c r="B75" s="42">
        <f t="shared" si="0"/>
        <v>43278</v>
      </c>
      <c r="C75" s="67" t="s">
        <v>100</v>
      </c>
      <c r="D75" s="153" t="s">
        <v>16</v>
      </c>
      <c r="E75" s="153" t="s">
        <v>4</v>
      </c>
      <c r="F75" s="153" t="s">
        <v>28081</v>
      </c>
      <c r="G75" s="29"/>
      <c r="H75" s="62"/>
      <c r="I75" s="62"/>
      <c r="J75" s="29"/>
      <c r="K75" s="62"/>
      <c r="T75" s="26"/>
    </row>
    <row r="76" spans="1:20" ht="15">
      <c r="A76" s="41" t="str">
        <f t="shared" si="0"/>
        <v>05157250</v>
      </c>
      <c r="B76" s="42">
        <f t="shared" si="0"/>
        <v>43278</v>
      </c>
      <c r="C76" s="67" t="s">
        <v>101</v>
      </c>
      <c r="D76" s="153" t="s">
        <v>16</v>
      </c>
      <c r="E76" s="153" t="s">
        <v>7</v>
      </c>
      <c r="F76" s="153" t="s">
        <v>28081</v>
      </c>
      <c r="G76" s="29"/>
      <c r="H76" s="62"/>
      <c r="I76" s="62"/>
      <c r="J76" s="29"/>
      <c r="K76" s="62"/>
      <c r="T76" s="26"/>
    </row>
    <row r="77" spans="1:20" ht="15">
      <c r="A77" s="41" t="str">
        <f t="shared" si="0"/>
        <v>05157250</v>
      </c>
      <c r="B77" s="42">
        <f t="shared" si="0"/>
        <v>43278</v>
      </c>
      <c r="C77" s="67" t="s">
        <v>102</v>
      </c>
      <c r="D77" s="167" t="s">
        <v>31</v>
      </c>
      <c r="E77" s="167" t="s">
        <v>4</v>
      </c>
      <c r="F77" s="153" t="s">
        <v>28081</v>
      </c>
      <c r="G77" s="29"/>
      <c r="H77" s="62"/>
      <c r="I77" s="62"/>
      <c r="J77" s="29"/>
      <c r="K77" s="62"/>
      <c r="T77" s="26"/>
    </row>
    <row r="78" spans="1:20" s="77" customFormat="1" ht="15" thickBot="1">
      <c r="A78" s="73"/>
      <c r="B78" s="74"/>
      <c r="C78" s="75"/>
      <c r="D78" s="352"/>
      <c r="E78" s="352"/>
      <c r="F78" s="352"/>
      <c r="G78" s="353"/>
      <c r="H78" s="353"/>
      <c r="I78" s="353"/>
      <c r="J78" s="353"/>
      <c r="K78" s="353"/>
      <c r="L78" s="15"/>
      <c r="M78" s="15"/>
      <c r="N78" s="15"/>
      <c r="O78" s="15"/>
      <c r="P78" s="15"/>
      <c r="Q78" s="15"/>
      <c r="R78" s="15"/>
      <c r="S78" s="15"/>
      <c r="T78" s="76"/>
    </row>
    <row r="79" spans="1:20" ht="16" thickBot="1">
      <c r="A79" s="299" t="s">
        <v>103</v>
      </c>
      <c r="B79" s="300"/>
      <c r="C79" s="1"/>
      <c r="D79" s="1"/>
      <c r="E79" s="1"/>
      <c r="F79" s="1"/>
      <c r="G79" s="2"/>
      <c r="H79" s="2"/>
      <c r="I79" s="2"/>
      <c r="T79" s="26"/>
    </row>
    <row r="80" spans="1:20" ht="15">
      <c r="A80" s="5"/>
      <c r="B80" s="2"/>
      <c r="C80" s="2"/>
      <c r="D80" s="2"/>
      <c r="E80" s="2"/>
      <c r="F80" s="2"/>
      <c r="G80" s="2"/>
      <c r="H80" s="2"/>
      <c r="I80" s="2"/>
      <c r="T80" s="26"/>
    </row>
    <row r="81" spans="1:20" ht="15">
      <c r="A81" s="4" t="s">
        <v>6270</v>
      </c>
      <c r="B81" s="340"/>
      <c r="C81" s="340"/>
      <c r="D81" s="312"/>
      <c r="E81" s="312"/>
      <c r="F81" s="312"/>
      <c r="G81" s="2"/>
      <c r="H81" s="2"/>
      <c r="I81" s="2"/>
      <c r="T81" s="26"/>
    </row>
    <row r="82" spans="1:20" ht="15">
      <c r="A82" s="70" t="s">
        <v>130</v>
      </c>
      <c r="B82" s="7" t="s">
        <v>104</v>
      </c>
      <c r="C82" s="43"/>
      <c r="D82" s="44"/>
      <c r="E82" s="312"/>
      <c r="F82" s="2"/>
      <c r="G82" s="5"/>
      <c r="H82" s="2"/>
      <c r="I82" s="2"/>
      <c r="T82" s="26"/>
    </row>
    <row r="83" spans="1:20" ht="15">
      <c r="A83" s="71" t="s">
        <v>139</v>
      </c>
      <c r="B83" s="4" t="s">
        <v>105</v>
      </c>
      <c r="C83" s="45"/>
      <c r="D83" s="46"/>
      <c r="E83" s="312"/>
      <c r="F83" s="17"/>
      <c r="G83" s="5"/>
      <c r="H83" s="2"/>
      <c r="I83" s="2"/>
      <c r="T83" s="26"/>
    </row>
    <row r="84" spans="1:20" ht="15">
      <c r="A84" s="72" t="s">
        <v>140</v>
      </c>
      <c r="B84" s="11" t="s">
        <v>106</v>
      </c>
      <c r="C84" s="39"/>
      <c r="D84" s="47"/>
      <c r="E84" s="312"/>
      <c r="F84" s="17"/>
      <c r="G84" s="5"/>
      <c r="H84" s="2"/>
      <c r="I84" s="2"/>
      <c r="T84" s="26"/>
    </row>
    <row r="85" spans="1:20" ht="15">
      <c r="A85" s="2"/>
      <c r="B85" s="2"/>
      <c r="C85" s="2"/>
      <c r="D85" s="2"/>
      <c r="E85" s="2"/>
      <c r="F85" s="17"/>
      <c r="G85" s="2"/>
      <c r="H85" s="2"/>
      <c r="I85" s="2"/>
      <c r="T85" s="26"/>
    </row>
    <row r="86" spans="1:20" ht="43.5" customHeight="1">
      <c r="A86" s="349"/>
      <c r="B86" s="349"/>
      <c r="C86" s="52" t="s">
        <v>49</v>
      </c>
      <c r="D86" s="51" t="s">
        <v>6269</v>
      </c>
      <c r="E86" s="296" t="s">
        <v>6268</v>
      </c>
      <c r="F86" s="296"/>
      <c r="G86" s="296"/>
      <c r="H86" s="297" t="s">
        <v>28108</v>
      </c>
      <c r="I86" s="298"/>
      <c r="J86" s="298"/>
      <c r="K86" s="298"/>
      <c r="L86" s="298"/>
      <c r="M86" s="298"/>
      <c r="N86" s="298"/>
      <c r="O86" s="298"/>
      <c r="P86" s="298"/>
      <c r="Q86" s="298"/>
      <c r="R86" s="298"/>
      <c r="S86" s="298"/>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354" t="str">
        <f>B23</f>
        <v>05157250</v>
      </c>
      <c r="B88" s="355">
        <f>D26</f>
        <v>43278</v>
      </c>
      <c r="C88" s="29" t="s">
        <v>2324</v>
      </c>
      <c r="D88" s="80" t="str">
        <f>VLOOKUP(C88,'Ref. Taxo.  (2)'!A:B,2,FALSE)</f>
        <v>212</v>
      </c>
      <c r="E88" s="29"/>
      <c r="F88" s="29"/>
      <c r="G88" s="29">
        <v>5</v>
      </c>
      <c r="H88" s="29"/>
      <c r="I88" s="29"/>
      <c r="J88" s="29"/>
      <c r="K88" s="29"/>
      <c r="L88" s="29"/>
      <c r="M88" s="29"/>
      <c r="N88" s="29"/>
      <c r="O88" s="29"/>
      <c r="P88" s="29"/>
      <c r="Q88" s="29"/>
      <c r="R88" s="29"/>
      <c r="S88" s="29"/>
      <c r="T88" s="26"/>
    </row>
    <row r="89" spans="1:20" ht="15">
      <c r="A89" s="41" t="str">
        <f>+A$88</f>
        <v>05157250</v>
      </c>
      <c r="B89" s="42">
        <f>+B$88</f>
        <v>43278</v>
      </c>
      <c r="C89" s="29" t="s">
        <v>1914</v>
      </c>
      <c r="D89" s="80" t="str">
        <f>VLOOKUP(C89,'Ref. Taxo.  (2)'!A:B,2,FALSE)</f>
        <v>200</v>
      </c>
      <c r="E89" s="29"/>
      <c r="F89" s="29"/>
      <c r="G89" s="29">
        <v>1</v>
      </c>
      <c r="H89" s="29"/>
      <c r="I89" s="29"/>
      <c r="J89" s="29"/>
      <c r="K89" s="29"/>
      <c r="L89" s="29"/>
      <c r="M89" s="29"/>
      <c r="N89" s="29"/>
      <c r="O89" s="29"/>
      <c r="P89" s="29"/>
      <c r="Q89" s="29"/>
      <c r="R89" s="29"/>
      <c r="S89" s="29"/>
      <c r="T89" s="26"/>
    </row>
    <row r="90" spans="1:20" ht="15">
      <c r="A90" s="41" t="str">
        <f aca="true" t="shared" si="1" ref="A90:B121">+A$88</f>
        <v>05157250</v>
      </c>
      <c r="B90" s="42">
        <f t="shared" si="1"/>
        <v>43278</v>
      </c>
      <c r="C90" s="29" t="s">
        <v>1511</v>
      </c>
      <c r="D90" s="80" t="str">
        <f>VLOOKUP(C90,'Ref. Taxo.  (2)'!A:B,2,FALSE)</f>
        <v>364</v>
      </c>
      <c r="E90" s="29">
        <v>13</v>
      </c>
      <c r="F90" s="29">
        <v>60</v>
      </c>
      <c r="G90" s="29">
        <v>200</v>
      </c>
      <c r="H90" s="29"/>
      <c r="I90" s="29"/>
      <c r="J90" s="29"/>
      <c r="K90" s="29"/>
      <c r="L90" s="29"/>
      <c r="M90" s="29"/>
      <c r="N90" s="29"/>
      <c r="O90" s="29"/>
      <c r="P90" s="29"/>
      <c r="Q90" s="29"/>
      <c r="R90" s="29"/>
      <c r="S90" s="29"/>
      <c r="T90" s="26"/>
    </row>
    <row r="91" spans="1:20" ht="15">
      <c r="A91" s="41" t="str">
        <f t="shared" si="1"/>
        <v>05157250</v>
      </c>
      <c r="B91" s="42">
        <f t="shared" si="1"/>
        <v>43278</v>
      </c>
      <c r="C91" s="29" t="s">
        <v>1710</v>
      </c>
      <c r="D91" s="80" t="str">
        <f>VLOOKUP(C91,'Ref. Taxo.  (2)'!A:B,2,FALSE)</f>
        <v>450</v>
      </c>
      <c r="E91" s="29"/>
      <c r="F91" s="29"/>
      <c r="G91" s="29">
        <v>1</v>
      </c>
      <c r="H91" s="29"/>
      <c r="I91" s="29"/>
      <c r="J91" s="29"/>
      <c r="K91" s="29"/>
      <c r="L91" s="29"/>
      <c r="M91" s="29"/>
      <c r="N91" s="29"/>
      <c r="O91" s="29"/>
      <c r="P91" s="29"/>
      <c r="Q91" s="29"/>
      <c r="R91" s="29"/>
      <c r="S91" s="29"/>
      <c r="T91" s="26"/>
    </row>
    <row r="92" spans="1:20" ht="15">
      <c r="A92" s="41" t="str">
        <f t="shared" si="1"/>
        <v>05157250</v>
      </c>
      <c r="B92" s="42">
        <f t="shared" si="1"/>
        <v>43278</v>
      </c>
      <c r="C92" s="29" t="s">
        <v>4998</v>
      </c>
      <c r="D92" s="80" t="str">
        <f>VLOOKUP(C92,'Ref. Taxo.  (2)'!A:B,2,FALSE)</f>
        <v>807</v>
      </c>
      <c r="E92" s="29">
        <v>210</v>
      </c>
      <c r="F92" s="29">
        <v>150</v>
      </c>
      <c r="G92" s="29">
        <v>190</v>
      </c>
      <c r="H92" s="29"/>
      <c r="I92" s="29"/>
      <c r="J92" s="29"/>
      <c r="K92" s="29"/>
      <c r="L92" s="29"/>
      <c r="M92" s="29"/>
      <c r="N92" s="29"/>
      <c r="O92" s="29"/>
      <c r="P92" s="29"/>
      <c r="Q92" s="29"/>
      <c r="R92" s="29"/>
      <c r="S92" s="29"/>
      <c r="T92" s="26"/>
    </row>
    <row r="93" spans="1:20" ht="15">
      <c r="A93" s="41" t="str">
        <f t="shared" si="1"/>
        <v>05157250</v>
      </c>
      <c r="B93" s="42">
        <f t="shared" si="1"/>
        <v>43278</v>
      </c>
      <c r="C93" s="29" t="s">
        <v>5016</v>
      </c>
      <c r="D93" s="80" t="str">
        <f>VLOOKUP(C93,'Ref. Taxo.  (2)'!A:B,2,FALSE)</f>
        <v>757</v>
      </c>
      <c r="E93" s="29"/>
      <c r="F93" s="29">
        <v>5</v>
      </c>
      <c r="G93" s="29">
        <v>10</v>
      </c>
      <c r="H93" s="29"/>
      <c r="I93" s="29"/>
      <c r="J93" s="29"/>
      <c r="K93" s="29"/>
      <c r="L93" s="29"/>
      <c r="M93" s="29"/>
      <c r="N93" s="29"/>
      <c r="O93" s="29"/>
      <c r="P93" s="29"/>
      <c r="Q93" s="29"/>
      <c r="R93" s="29"/>
      <c r="S93" s="29"/>
      <c r="T93" s="26"/>
    </row>
    <row r="94" spans="1:20" ht="15">
      <c r="A94" s="41" t="str">
        <f t="shared" si="1"/>
        <v>05157250</v>
      </c>
      <c r="B94" s="42">
        <f t="shared" si="1"/>
        <v>43278</v>
      </c>
      <c r="C94" s="29" t="s">
        <v>2226</v>
      </c>
      <c r="D94" s="80" t="str">
        <f>VLOOKUP(C94,'Ref. Taxo.  (2)'!A:B,2,FALSE)</f>
        <v>801</v>
      </c>
      <c r="E94" s="29"/>
      <c r="F94" s="29">
        <v>170</v>
      </c>
      <c r="G94" s="29">
        <v>130</v>
      </c>
      <c r="H94" s="29"/>
      <c r="I94" s="29"/>
      <c r="J94" s="29"/>
      <c r="K94" s="29"/>
      <c r="L94" s="29"/>
      <c r="M94" s="29"/>
      <c r="N94" s="29"/>
      <c r="O94" s="29"/>
      <c r="P94" s="29"/>
      <c r="Q94" s="29"/>
      <c r="R94" s="29"/>
      <c r="S94" s="29"/>
      <c r="T94" s="26"/>
    </row>
    <row r="95" spans="1:20" ht="15">
      <c r="A95" s="41" t="str">
        <f t="shared" si="1"/>
        <v>05157250</v>
      </c>
      <c r="B95" s="42">
        <f t="shared" si="1"/>
        <v>43278</v>
      </c>
      <c r="C95" s="29" t="s">
        <v>4792</v>
      </c>
      <c r="D95" s="80" t="str">
        <f>VLOOKUP(C95,'Ref. Taxo.  (2)'!A:B,2,FALSE)</f>
        <v>753</v>
      </c>
      <c r="E95" s="29"/>
      <c r="F95" s="29">
        <v>1</v>
      </c>
      <c r="G95" s="29">
        <v>1</v>
      </c>
      <c r="H95" s="29"/>
      <c r="I95" s="29"/>
      <c r="J95" s="29"/>
      <c r="K95" s="29"/>
      <c r="L95" s="29"/>
      <c r="M95" s="29"/>
      <c r="N95" s="29"/>
      <c r="O95" s="29"/>
      <c r="P95" s="29"/>
      <c r="Q95" s="29"/>
      <c r="R95" s="29"/>
      <c r="S95" s="29"/>
      <c r="T95" s="26"/>
    </row>
    <row r="96" spans="1:20" ht="15">
      <c r="A96" s="41" t="str">
        <f t="shared" si="1"/>
        <v>05157250</v>
      </c>
      <c r="B96" s="42">
        <f t="shared" si="1"/>
        <v>43278</v>
      </c>
      <c r="C96" s="29" t="s">
        <v>4975</v>
      </c>
      <c r="D96" s="80" t="str">
        <f>VLOOKUP(C96,'Ref. Taxo.  (2)'!A:B,2,FALSE)</f>
        <v>880</v>
      </c>
      <c r="E96" s="29"/>
      <c r="F96" s="29">
        <v>1</v>
      </c>
      <c r="G96" s="29"/>
      <c r="H96" s="29"/>
      <c r="I96" s="29"/>
      <c r="J96" s="29"/>
      <c r="K96" s="29"/>
      <c r="L96" s="29"/>
      <c r="M96" s="29"/>
      <c r="N96" s="29"/>
      <c r="O96" s="29"/>
      <c r="P96" s="29"/>
      <c r="Q96" s="29"/>
      <c r="R96" s="29"/>
      <c r="S96" s="29"/>
      <c r="T96" s="26"/>
    </row>
    <row r="97" spans="1:20" ht="15">
      <c r="A97" s="41" t="str">
        <f t="shared" si="1"/>
        <v>05157250</v>
      </c>
      <c r="B97" s="42">
        <f t="shared" si="1"/>
        <v>43278</v>
      </c>
      <c r="C97" s="29" t="s">
        <v>4979</v>
      </c>
      <c r="D97" s="80" t="str">
        <f>VLOOKUP(C97,'Ref. Taxo.  (2)'!A:B,2,FALSE)</f>
        <v>870</v>
      </c>
      <c r="E97" s="29">
        <v>1</v>
      </c>
      <c r="F97" s="29"/>
      <c r="G97" s="29"/>
      <c r="H97" s="29"/>
      <c r="I97" s="29"/>
      <c r="J97" s="29"/>
      <c r="K97" s="29"/>
      <c r="L97" s="29"/>
      <c r="M97" s="29"/>
      <c r="N97" s="29"/>
      <c r="O97" s="29"/>
      <c r="P97" s="29"/>
      <c r="Q97" s="29"/>
      <c r="R97" s="29"/>
      <c r="S97" s="29"/>
      <c r="T97" s="26"/>
    </row>
    <row r="98" spans="1:20" ht="15">
      <c r="A98" s="41" t="str">
        <f t="shared" si="1"/>
        <v>05157250</v>
      </c>
      <c r="B98" s="42">
        <f t="shared" si="1"/>
        <v>43278</v>
      </c>
      <c r="C98" s="29" t="s">
        <v>28102</v>
      </c>
      <c r="D98" s="80" t="str">
        <f>VLOOKUP(C98,'Ref. Taxo.  (2)'!A:B,2,FALSE)</f>
        <v>892</v>
      </c>
      <c r="E98" s="29">
        <v>290</v>
      </c>
      <c r="F98" s="29">
        <v>55</v>
      </c>
      <c r="G98" s="29">
        <v>50</v>
      </c>
      <c r="H98" s="29"/>
      <c r="I98" s="29"/>
      <c r="J98" s="29"/>
      <c r="K98" s="29"/>
      <c r="L98" s="29"/>
      <c r="M98" s="29"/>
      <c r="N98" s="29"/>
      <c r="O98" s="29"/>
      <c r="P98" s="29"/>
      <c r="Q98" s="29"/>
      <c r="R98" s="29"/>
      <c r="S98" s="29"/>
      <c r="T98" s="26"/>
    </row>
    <row r="99" spans="1:20" ht="15">
      <c r="A99" s="41" t="str">
        <f t="shared" si="1"/>
        <v>05157250</v>
      </c>
      <c r="B99" s="42">
        <f t="shared" si="1"/>
        <v>43278</v>
      </c>
      <c r="C99" s="29" t="s">
        <v>4007</v>
      </c>
      <c r="D99" s="80" t="str">
        <f>VLOOKUP(C99,'Ref. Taxo.  (2)'!A:B,2,FALSE)</f>
        <v>19280</v>
      </c>
      <c r="E99" s="29">
        <v>60</v>
      </c>
      <c r="F99" s="29">
        <v>1</v>
      </c>
      <c r="G99" s="29">
        <v>4</v>
      </c>
      <c r="H99" s="29"/>
      <c r="I99" s="29"/>
      <c r="J99" s="29"/>
      <c r="K99" s="29"/>
      <c r="L99" s="29"/>
      <c r="M99" s="29"/>
      <c r="N99" s="29"/>
      <c r="O99" s="29"/>
      <c r="P99" s="29"/>
      <c r="Q99" s="29"/>
      <c r="R99" s="29"/>
      <c r="S99" s="29"/>
      <c r="T99" s="26"/>
    </row>
    <row r="100" spans="1:20" ht="15">
      <c r="A100" s="41" t="str">
        <f t="shared" si="1"/>
        <v>05157250</v>
      </c>
      <c r="B100" s="42">
        <f t="shared" si="1"/>
        <v>43278</v>
      </c>
      <c r="C100" s="29" t="s">
        <v>4879</v>
      </c>
      <c r="D100" s="80" t="str">
        <f>VLOOKUP(C100,'Ref. Taxo.  (2)'!A:B,2,FALSE)</f>
        <v>1043</v>
      </c>
      <c r="E100" s="29">
        <v>11</v>
      </c>
      <c r="F100" s="29">
        <v>9</v>
      </c>
      <c r="G100" s="29">
        <v>3</v>
      </c>
      <c r="H100" s="29"/>
      <c r="I100" s="29"/>
      <c r="J100" s="29"/>
      <c r="K100" s="29"/>
      <c r="L100" s="29"/>
      <c r="M100" s="29"/>
      <c r="N100" s="29"/>
      <c r="O100" s="29"/>
      <c r="P100" s="29"/>
      <c r="Q100" s="29"/>
      <c r="R100" s="29"/>
      <c r="S100" s="29"/>
      <c r="T100" s="26"/>
    </row>
    <row r="101" spans="1:20" ht="15">
      <c r="A101" s="41" t="str">
        <f t="shared" si="1"/>
        <v>05157250</v>
      </c>
      <c r="B101" s="42">
        <f t="shared" si="1"/>
        <v>43278</v>
      </c>
      <c r="C101" s="29" t="s">
        <v>4918</v>
      </c>
      <c r="D101" s="80" t="str">
        <f>VLOOKUP(C101,'Ref. Taxo.  (2)'!A:B,2,FALSE)</f>
        <v>978</v>
      </c>
      <c r="E101" s="29">
        <v>160</v>
      </c>
      <c r="F101" s="29">
        <v>90</v>
      </c>
      <c r="G101" s="29">
        <v>36</v>
      </c>
      <c r="H101" s="29"/>
      <c r="I101" s="29"/>
      <c r="J101" s="29"/>
      <c r="K101" s="29"/>
      <c r="L101" s="29"/>
      <c r="M101" s="29"/>
      <c r="N101" s="29"/>
      <c r="O101" s="29"/>
      <c r="P101" s="29"/>
      <c r="Q101" s="29"/>
      <c r="R101" s="29"/>
      <c r="S101" s="29"/>
      <c r="T101" s="26"/>
    </row>
    <row r="102" spans="1:20" ht="15">
      <c r="A102" s="41" t="str">
        <f t="shared" si="1"/>
        <v>05157250</v>
      </c>
      <c r="B102" s="42">
        <f t="shared" si="1"/>
        <v>43278</v>
      </c>
      <c r="C102" s="29" t="s">
        <v>2113</v>
      </c>
      <c r="D102" s="80" t="str">
        <f>VLOOKUP(C102,'Ref. Taxo.  (2)'!A:B,2,FALSE)</f>
        <v>657</v>
      </c>
      <c r="E102" s="29">
        <v>4</v>
      </c>
      <c r="F102" s="29"/>
      <c r="G102" s="29"/>
      <c r="H102" s="29"/>
      <c r="I102" s="29"/>
      <c r="J102" s="29"/>
      <c r="K102" s="29"/>
      <c r="L102" s="29"/>
      <c r="M102" s="29"/>
      <c r="N102" s="29"/>
      <c r="O102" s="29"/>
      <c r="P102" s="29"/>
      <c r="Q102" s="29"/>
      <c r="R102" s="29"/>
      <c r="S102" s="29"/>
      <c r="T102" s="26"/>
    </row>
    <row r="103" spans="1:20" ht="15">
      <c r="A103" s="41" t="str">
        <f t="shared" si="1"/>
        <v>05157250</v>
      </c>
      <c r="B103" s="42">
        <f t="shared" si="1"/>
        <v>43278</v>
      </c>
      <c r="C103" s="29" t="s">
        <v>4957</v>
      </c>
      <c r="D103" s="80" t="str">
        <f>VLOOKUP(C103,'Ref. Taxo.  (2)'!A:B,2,FALSE)</f>
        <v>928</v>
      </c>
      <c r="E103" s="29">
        <v>1</v>
      </c>
      <c r="F103" s="29"/>
      <c r="G103" s="29"/>
      <c r="H103" s="29"/>
      <c r="I103" s="29"/>
      <c r="J103" s="29"/>
      <c r="K103" s="29"/>
      <c r="L103" s="29"/>
      <c r="M103" s="29"/>
      <c r="N103" s="29"/>
      <c r="O103" s="29"/>
      <c r="P103" s="29"/>
      <c r="Q103" s="29"/>
      <c r="R103" s="29"/>
      <c r="S103" s="29"/>
      <c r="T103" s="26"/>
    </row>
    <row r="104" spans="1:20" ht="15">
      <c r="A104" s="41" t="str">
        <f t="shared" si="1"/>
        <v>05157250</v>
      </c>
      <c r="B104" s="42">
        <f t="shared" si="1"/>
        <v>43278</v>
      </c>
      <c r="C104" s="29" t="s">
        <v>4965</v>
      </c>
      <c r="D104" s="80" t="str">
        <f>VLOOKUP(C104,'Ref. Taxo.  (2)'!A:B,2,FALSE)</f>
        <v>908</v>
      </c>
      <c r="E104" s="29"/>
      <c r="F104" s="29">
        <v>1</v>
      </c>
      <c r="G104" s="29"/>
      <c r="H104" s="29"/>
      <c r="I104" s="29"/>
      <c r="J104" s="29"/>
      <c r="K104" s="29"/>
      <c r="L104" s="29"/>
      <c r="M104" s="29"/>
      <c r="N104" s="29"/>
      <c r="O104" s="29"/>
      <c r="P104" s="29"/>
      <c r="Q104" s="29"/>
      <c r="R104" s="29"/>
      <c r="S104" s="29"/>
      <c r="T104" s="26"/>
    </row>
    <row r="105" spans="1:20" ht="15">
      <c r="A105" s="41" t="str">
        <f t="shared" si="1"/>
        <v>05157250</v>
      </c>
      <c r="B105" s="42">
        <f t="shared" si="1"/>
        <v>43278</v>
      </c>
      <c r="C105" s="29" t="s">
        <v>21029</v>
      </c>
      <c r="D105" s="80" t="str">
        <f>VLOOKUP(C105,'Ref. Taxo.  (2)'!A:B,2,FALSE)</f>
        <v>933</v>
      </c>
      <c r="E105" s="29">
        <v>220</v>
      </c>
      <c r="F105" s="29">
        <v>280</v>
      </c>
      <c r="G105" s="29">
        <v>210</v>
      </c>
      <c r="H105" s="29"/>
      <c r="I105" s="29"/>
      <c r="J105" s="29"/>
      <c r="K105" s="29"/>
      <c r="L105" s="29"/>
      <c r="M105" s="29"/>
      <c r="N105" s="29"/>
      <c r="O105" s="29"/>
      <c r="P105" s="29"/>
      <c r="Q105" s="29"/>
      <c r="R105" s="29"/>
      <c r="S105" s="29"/>
      <c r="T105" s="26"/>
    </row>
    <row r="106" spans="1:20" ht="15">
      <c r="A106" s="41" t="str">
        <f t="shared" si="1"/>
        <v>05157250</v>
      </c>
      <c r="B106" s="42">
        <f t="shared" si="1"/>
        <v>43278</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05157250</v>
      </c>
      <c r="B107" s="42">
        <f t="shared" si="1"/>
        <v>43278</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05157250</v>
      </c>
      <c r="B108" s="42">
        <f t="shared" si="1"/>
        <v>43278</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05157250</v>
      </c>
      <c r="B109" s="42">
        <f t="shared" si="1"/>
        <v>43278</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05157250</v>
      </c>
      <c r="B110" s="42">
        <f t="shared" si="1"/>
        <v>43278</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05157250</v>
      </c>
      <c r="B111" s="42">
        <f t="shared" si="1"/>
        <v>43278</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05157250</v>
      </c>
      <c r="B112" s="42">
        <f t="shared" si="1"/>
        <v>43278</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05157250</v>
      </c>
      <c r="B113" s="42">
        <f t="shared" si="1"/>
        <v>43278</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05157250</v>
      </c>
      <c r="B114" s="42">
        <f t="shared" si="1"/>
        <v>43278</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05157250</v>
      </c>
      <c r="B115" s="42">
        <f t="shared" si="1"/>
        <v>43278</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05157250</v>
      </c>
      <c r="B116" s="42">
        <f t="shared" si="1"/>
        <v>43278</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05157250</v>
      </c>
      <c r="B117" s="42">
        <f t="shared" si="1"/>
        <v>43278</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05157250</v>
      </c>
      <c r="B118" s="42">
        <f t="shared" si="1"/>
        <v>43278</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05157250</v>
      </c>
      <c r="B119" s="42">
        <f t="shared" si="1"/>
        <v>43278</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05157250</v>
      </c>
      <c r="B120" s="42">
        <f t="shared" si="1"/>
        <v>43278</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05157250</v>
      </c>
      <c r="B121" s="42">
        <f t="shared" si="1"/>
        <v>43278</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05157250</v>
      </c>
      <c r="B122" s="42">
        <f t="shared" si="2"/>
        <v>43278</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05157250</v>
      </c>
      <c r="B123" s="42">
        <f t="shared" si="2"/>
        <v>43278</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05157250</v>
      </c>
      <c r="B124" s="42">
        <f t="shared" si="2"/>
        <v>43278</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05157250</v>
      </c>
      <c r="B125" s="42">
        <f t="shared" si="2"/>
        <v>43278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05157250</v>
      </c>
      <c r="B126" s="42">
        <f t="shared" si="2"/>
        <v>43278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05157250</v>
      </c>
      <c r="B127" s="42">
        <f t="shared" si="2"/>
        <v>43278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05157250</v>
      </c>
      <c r="B128" s="42">
        <f t="shared" si="2"/>
        <v>43278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05157250</v>
      </c>
      <c r="B129" s="42">
        <f t="shared" si="2"/>
        <v>43278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05157250</v>
      </c>
      <c r="B130" s="42">
        <f t="shared" si="2"/>
        <v>43278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05157250</v>
      </c>
      <c r="B131" s="42">
        <f t="shared" si="2"/>
        <v>43278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05157250</v>
      </c>
      <c r="B132" s="42">
        <f t="shared" si="2"/>
        <v>43278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05157250</v>
      </c>
      <c r="B133" s="42">
        <f t="shared" si="2"/>
        <v>43278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05157250</v>
      </c>
      <c r="B134" s="42">
        <f t="shared" si="2"/>
        <v>43278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05157250</v>
      </c>
      <c r="B135" s="42">
        <f t="shared" si="2"/>
        <v>43278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05157250</v>
      </c>
      <c r="B136" s="42">
        <f t="shared" si="2"/>
        <v>43278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05157250</v>
      </c>
      <c r="B137" s="42">
        <f t="shared" si="2"/>
        <v>43278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05157250</v>
      </c>
      <c r="B138" s="42">
        <f t="shared" si="2"/>
        <v>43278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05157250</v>
      </c>
      <c r="B139" s="42">
        <f t="shared" si="2"/>
        <v>43278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05157250</v>
      </c>
      <c r="B140" s="42">
        <f t="shared" si="2"/>
        <v>43278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05157250</v>
      </c>
      <c r="B141" s="42">
        <f t="shared" si="2"/>
        <v>43278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05157250</v>
      </c>
      <c r="B142" s="42">
        <f t="shared" si="2"/>
        <v>43278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05157250</v>
      </c>
      <c r="B143" s="42">
        <f t="shared" si="2"/>
        <v>43278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05157250</v>
      </c>
      <c r="B144" s="42">
        <f t="shared" si="2"/>
        <v>43278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05157250</v>
      </c>
      <c r="B145" s="42">
        <f t="shared" si="2"/>
        <v>43278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05157250</v>
      </c>
      <c r="B146" s="42">
        <f t="shared" si="2"/>
        <v>43278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05157250</v>
      </c>
      <c r="B147" s="42">
        <f t="shared" si="2"/>
        <v>43278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05157250</v>
      </c>
      <c r="B148" s="42">
        <f t="shared" si="2"/>
        <v>43278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05157250</v>
      </c>
      <c r="B149" s="42">
        <f t="shared" si="2"/>
        <v>43278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05157250</v>
      </c>
      <c r="B150" s="42">
        <f t="shared" si="2"/>
        <v>43278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05157250</v>
      </c>
      <c r="B151" s="42">
        <f t="shared" si="2"/>
        <v>43278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05157250</v>
      </c>
      <c r="B152" s="42">
        <f t="shared" si="2"/>
        <v>43278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05157250</v>
      </c>
      <c r="B153" s="42">
        <f t="shared" si="2"/>
        <v>43278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05157250</v>
      </c>
      <c r="B154" s="42">
        <f t="shared" si="3"/>
        <v>43278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05157250</v>
      </c>
      <c r="B155" s="42">
        <f t="shared" si="3"/>
        <v>43278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05157250</v>
      </c>
      <c r="B156" s="42">
        <f t="shared" si="3"/>
        <v>43278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05157250</v>
      </c>
      <c r="B157" s="42">
        <f t="shared" si="3"/>
        <v>43278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05157250</v>
      </c>
      <c r="B158" s="42">
        <f t="shared" si="3"/>
        <v>43278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05157250</v>
      </c>
      <c r="B159" s="42">
        <f t="shared" si="3"/>
        <v>43278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05157250</v>
      </c>
      <c r="B160" s="42">
        <f t="shared" si="3"/>
        <v>43278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05157250</v>
      </c>
      <c r="B161" s="42">
        <f t="shared" si="3"/>
        <v>43278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05157250</v>
      </c>
      <c r="B162" s="42">
        <f t="shared" si="3"/>
        <v>43278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05157250</v>
      </c>
      <c r="B163" s="42">
        <f t="shared" si="3"/>
        <v>43278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05157250</v>
      </c>
      <c r="B164" s="42">
        <f t="shared" si="3"/>
        <v>43278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05157250</v>
      </c>
      <c r="B165" s="42">
        <f t="shared" si="3"/>
        <v>43278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05157250</v>
      </c>
      <c r="B166" s="42">
        <f t="shared" si="3"/>
        <v>43278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05157250</v>
      </c>
      <c r="B167" s="42">
        <f t="shared" si="3"/>
        <v>43278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05157250</v>
      </c>
      <c r="B168" s="42">
        <f t="shared" si="3"/>
        <v>43278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05157250</v>
      </c>
      <c r="B169" s="42">
        <f t="shared" si="3"/>
        <v>43278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05157250</v>
      </c>
      <c r="B170" s="42">
        <f t="shared" si="3"/>
        <v>43278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05157250</v>
      </c>
      <c r="B171" s="42">
        <f t="shared" si="3"/>
        <v>43278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05157250</v>
      </c>
      <c r="B172" s="42">
        <f t="shared" si="3"/>
        <v>43278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05157250</v>
      </c>
      <c r="B173" s="42">
        <f t="shared" si="3"/>
        <v>43278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05157250</v>
      </c>
      <c r="B174" s="42">
        <f t="shared" si="3"/>
        <v>43278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05157250</v>
      </c>
      <c r="B175" s="42">
        <f t="shared" si="3"/>
        <v>43278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05157250</v>
      </c>
      <c r="B176" s="42">
        <f t="shared" si="3"/>
        <v>43278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05157250</v>
      </c>
      <c r="B177" s="42">
        <f t="shared" si="3"/>
        <v>43278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05157250</v>
      </c>
      <c r="B178" s="42">
        <f t="shared" si="3"/>
        <v>43278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05157250</v>
      </c>
      <c r="B179" s="42">
        <f t="shared" si="3"/>
        <v>43278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05157250</v>
      </c>
      <c r="B180" s="42">
        <f t="shared" si="3"/>
        <v>43278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05157250</v>
      </c>
      <c r="B181" s="42">
        <f t="shared" si="3"/>
        <v>43278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05157250</v>
      </c>
      <c r="B182" s="42">
        <f t="shared" si="3"/>
        <v>43278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05157250</v>
      </c>
      <c r="B183" s="42">
        <f t="shared" si="3"/>
        <v>43278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05157250</v>
      </c>
      <c r="B184" s="42">
        <f t="shared" si="3"/>
        <v>43278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05157250</v>
      </c>
      <c r="B185" s="42">
        <f t="shared" si="3"/>
        <v>43278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05157250</v>
      </c>
      <c r="B186" s="42">
        <f t="shared" si="4"/>
        <v>43278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05157250</v>
      </c>
      <c r="B187" s="42">
        <f t="shared" si="4"/>
        <v>43278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05157250</v>
      </c>
      <c r="B188" s="42">
        <f t="shared" si="4"/>
        <v>43278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05157250</v>
      </c>
      <c r="B189" s="42">
        <f t="shared" si="4"/>
        <v>43278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05157250</v>
      </c>
      <c r="B190" s="42">
        <f t="shared" si="4"/>
        <v>43278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05157250</v>
      </c>
      <c r="B191" s="42">
        <f t="shared" si="4"/>
        <v>43278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05157250</v>
      </c>
      <c r="B192" s="42">
        <f t="shared" si="4"/>
        <v>43278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05157250</v>
      </c>
      <c r="B193" s="42">
        <f t="shared" si="4"/>
        <v>43278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05157250</v>
      </c>
      <c r="B194" s="42">
        <f t="shared" si="4"/>
        <v>43278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05157250</v>
      </c>
      <c r="B195" s="42">
        <f t="shared" si="4"/>
        <v>43278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05157250</v>
      </c>
      <c r="B196" s="42">
        <f t="shared" si="4"/>
        <v>43278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05157250</v>
      </c>
      <c r="B197" s="42">
        <f t="shared" si="4"/>
        <v>43278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05157250</v>
      </c>
      <c r="B198" s="42">
        <f t="shared" si="4"/>
        <v>43278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05157250</v>
      </c>
      <c r="B199" s="42">
        <f t="shared" si="4"/>
        <v>43278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05157250</v>
      </c>
      <c r="B200" s="42">
        <f t="shared" si="4"/>
        <v>43278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05157250</v>
      </c>
      <c r="B201" s="42">
        <f t="shared" si="4"/>
        <v>43278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05157250</v>
      </c>
      <c r="B202" s="42">
        <f t="shared" si="4"/>
        <v>43278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05157250</v>
      </c>
      <c r="B203" s="42">
        <f t="shared" si="4"/>
        <v>43278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05157250</v>
      </c>
      <c r="B204" s="42">
        <f t="shared" si="4"/>
        <v>43278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05157250</v>
      </c>
      <c r="B205" s="42">
        <f t="shared" si="4"/>
        <v>43278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05157250</v>
      </c>
      <c r="B206" s="42">
        <f t="shared" si="4"/>
        <v>43278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05157250</v>
      </c>
      <c r="B207" s="42">
        <f t="shared" si="4"/>
        <v>43278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05157250</v>
      </c>
      <c r="B208" s="42">
        <f t="shared" si="4"/>
        <v>43278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05157250</v>
      </c>
      <c r="B209" s="42">
        <f t="shared" si="4"/>
        <v>43278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05157250</v>
      </c>
      <c r="B210" s="42">
        <f t="shared" si="4"/>
        <v>43278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05157250</v>
      </c>
      <c r="B211" s="42">
        <f t="shared" si="4"/>
        <v>43278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05157250</v>
      </c>
      <c r="B212" s="42">
        <f t="shared" si="4"/>
        <v>43278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05157250</v>
      </c>
      <c r="B213" s="42">
        <f t="shared" si="4"/>
        <v>43278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05157250</v>
      </c>
      <c r="B214" s="42">
        <f t="shared" si="4"/>
        <v>43278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05157250</v>
      </c>
      <c r="B215" s="42">
        <f t="shared" si="4"/>
        <v>43278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05157250</v>
      </c>
      <c r="B216" s="42">
        <f t="shared" si="4"/>
        <v>43278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05157250</v>
      </c>
      <c r="B217" s="42">
        <f t="shared" si="4"/>
        <v>43278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05157250</v>
      </c>
      <c r="B218" s="42">
        <f t="shared" si="5"/>
        <v>43278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05157250</v>
      </c>
      <c r="B219" s="42">
        <f t="shared" si="5"/>
        <v>43278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05157250</v>
      </c>
      <c r="B220" s="42">
        <f t="shared" si="5"/>
        <v>43278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05157250</v>
      </c>
      <c r="B221" s="42">
        <f t="shared" si="5"/>
        <v>43278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05157250</v>
      </c>
      <c r="B222" s="42">
        <f t="shared" si="5"/>
        <v>43278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05157250</v>
      </c>
      <c r="B223" s="42">
        <f t="shared" si="5"/>
        <v>43278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05157250</v>
      </c>
      <c r="B224" s="42">
        <f t="shared" si="5"/>
        <v>43278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05157250</v>
      </c>
      <c r="B225" s="42">
        <f t="shared" si="5"/>
        <v>43278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05157250</v>
      </c>
      <c r="B226" s="42">
        <f t="shared" si="5"/>
        <v>43278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05157250</v>
      </c>
      <c r="B227" s="42">
        <f t="shared" si="5"/>
        <v>43278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05157250</v>
      </c>
      <c r="B228" s="42">
        <f t="shared" si="5"/>
        <v>43278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05157250</v>
      </c>
      <c r="B229" s="42">
        <f t="shared" si="5"/>
        <v>43278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05157250</v>
      </c>
      <c r="B230" s="42">
        <f t="shared" si="5"/>
        <v>43278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05157250</v>
      </c>
      <c r="B231" s="42">
        <f t="shared" si="5"/>
        <v>43278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05157250</v>
      </c>
      <c r="B232" s="42">
        <f t="shared" si="5"/>
        <v>43278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05157250</v>
      </c>
      <c r="B233" s="42">
        <f t="shared" si="5"/>
        <v>43278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05157250</v>
      </c>
      <c r="B234" s="42">
        <f t="shared" si="5"/>
        <v>43278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05157250</v>
      </c>
      <c r="B235" s="42">
        <f t="shared" si="5"/>
        <v>43278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05157250</v>
      </c>
      <c r="B236" s="42">
        <f t="shared" si="5"/>
        <v>43278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05157250</v>
      </c>
      <c r="B237" s="42">
        <f t="shared" si="5"/>
        <v>43278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05157250</v>
      </c>
      <c r="B238" s="42">
        <f t="shared" si="5"/>
        <v>43278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05157250</v>
      </c>
      <c r="B239" s="42">
        <f t="shared" si="5"/>
        <v>43278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05157250</v>
      </c>
      <c r="B240" s="42">
        <f t="shared" si="5"/>
        <v>43278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05157250</v>
      </c>
      <c r="B241" s="42">
        <f t="shared" si="5"/>
        <v>43278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05157250</v>
      </c>
      <c r="B242" s="42">
        <f t="shared" si="5"/>
        <v>43278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05157250</v>
      </c>
      <c r="B243" s="42">
        <f t="shared" si="5"/>
        <v>43278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2018-10-31T12:15:10Z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