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<sst xmlns="http://schemas.openxmlformats.org/spreadsheetml/2006/main" count="625" uniqueCount="317">
  <si>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</si>
  <si>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</si>
  <si>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</si>
  <si>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</si>
  <si>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</si>
  <si>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</si>
  <si>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</si>
  <si>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</si>
  <si>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</si>
  <si>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</si>
  <si>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</si>
  <si>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</si>
  <si>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</si>
  <si>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</si>
  <si>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</si>
  <si>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</si>
  <si>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</si>
  <si>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</si>
  <si>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</si>
  <si>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</si>
  <si>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</si>
  <si>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</si>
  <si>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</si>
  <si>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</si>
  <si>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</si>
  <si>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</si>
  <si>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</si>
  <si>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</si>
  <si>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</si>
  <si>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</si>
  <si>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</si>
  <si>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</si>
  <si>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</si>
  <si>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</si>
  <si>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</si>
  <si>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</si>
  <si>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</si>
  <si>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</si>
  <si>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</si>
  <si>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</si>
  <si>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</si>
  <si>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</si>
  <si>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</si>
  <si>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</si>
  <si>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</si>
  <si>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</si>
  <si>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</si>
  <si>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</si>
  <si>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</si>
  <si>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</si>
  <si>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</si>
  <si>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</si>
  <si>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</si>
  <si>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</si>
  <si>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</si>
  <si>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</si>
  <si>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</si>
  <si>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</si>
  <si>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</si>
  <si>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</si>
  <si>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</si>
  <si>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</si>
  <si>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</si>
  <si>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</si>
  <si>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</si>
  <si>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</si>
  <si>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</si>
  <si>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</si>
  <si>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</si>
  <si>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</si>
  <si>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</si>
  <si>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</si>
  <si>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</si>
  <si>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</si>
  <si>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</si>
  <si>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</si>
  <si>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</si>
  <si>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</si>
  <si>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</si>
  <si>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</si>
  <si>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</si>
  <si>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</si>
  <si>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</si>
  <si>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</si>
  <si>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</si>
  <si>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</si>
  <si>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</si>
  <si>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</si>
  <si>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</si>
  <si>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</si>
  <si>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</si>
  <si>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</si>
  <si>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</si>
  <si>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</si>
  <si>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</si>
  <si>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</si>
  <si>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</si>
  <si>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</si>
  <si>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GRAND FORON</t>
  </si>
  <si>
    <t>Grand Foron à Le Reposoir</t>
  </si>
  <si>
    <t>LE REPOSOIR</t>
  </si>
  <si>
    <t>74221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</si>
  <si>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</si>
  <si>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</si>
  <si>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</si>
  <si>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</si>
  <si>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</si>
  <si>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</si>
  <si>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</si>
  <si>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</si>
  <si>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</si>
  <si>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</si>
  <si>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</si>
  <si>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</si>
  <si>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</si>
  <si>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</si>
  <si>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</si>
  <si>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</si>
  <si>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</si>
  <si>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</si>
  <si>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</si>
  <si>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</si>
  <si>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</si>
  <si>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</si>
  <si>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</si>
  <si>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</si>
  <si>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</si>
  <si>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</si>
  <si>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P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</si>
  <si>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</si>
  <si>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</si>
  <si>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</si>
  <si>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</si>
  <si>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</si>
  <si>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</si>
  <si>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</si>
  <si>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</si>
  <si>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</si>
  <si>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</si>
  <si>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</si>
  <si>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</si>
  <si>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</si>
  <si>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</si>
  <si>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</si>
  <si>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</si>
  <si>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</si>
  <si>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</si>
  <si>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</si>
  <si>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</si>
  <si>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</si>
  <si>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</si>
  <si>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</si>
  <si>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</si>
  <si>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</si>
  <si>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</si>
  <si>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</si>
  <si>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</si>
  <si>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</si>
  <si>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</si>
  <si>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</si>
  <si>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</si>
  <si>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</si>
  <si>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</si>
  <si>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</si>
  <si>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</si>
  <si>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</si>
  <si>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</si>
  <si>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</si>
  <si>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</si>
  <si>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</si>
  <si>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</si>
  <si>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</si>
  <si>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</si>
  <si>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</si>
  <si>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</si>
  <si>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</si>
  <si>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</si>
  <si>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</si>
  <si>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</si>
  <si>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</si>
  <si>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</si>
  <si>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</si>
  <si>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</si>
  <si>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</si>
  <si>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</si>
  <si>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</si>
  <si>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</si>
  <si>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</si>
  <si>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</si>
  <si>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</si>
  <si>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</si>
  <si>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</si>
  <si>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</si>
  <si>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</si>
  <si>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</si>
  <si>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</si>
  <si>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</si>
  <si>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</si>
  <si>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</si>
  <si>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</si>
  <si>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</si>
  <si>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</si>
  <si>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</si>
  <si>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Leuctra</t>
  </si>
  <si>
    <t>Amphinemura</t>
  </si>
  <si>
    <t>Protonemura</t>
  </si>
  <si>
    <t>Perla</t>
  </si>
  <si>
    <t>Perlodidae</t>
  </si>
  <si>
    <t>Dictyogenus</t>
  </si>
  <si>
    <t>Isoperla</t>
  </si>
  <si>
    <t>Perlodes</t>
  </si>
  <si>
    <t>Rhabdiopteryx</t>
  </si>
  <si>
    <t>Glossosoma</t>
  </si>
  <si>
    <t>sF. Limnephilinae</t>
  </si>
  <si>
    <t>Philopotamus</t>
  </si>
  <si>
    <t>Rhyacophila</t>
  </si>
  <si>
    <t>Baetis</t>
  </si>
  <si>
    <t>Ecdyonurus</t>
  </si>
  <si>
    <t>Epeorus</t>
  </si>
  <si>
    <t>Rhithrogena</t>
  </si>
  <si>
    <t>Leptophlebiidae</t>
  </si>
  <si>
    <t>Habroleptoides</t>
  </si>
  <si>
    <t>Hydraena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</si>
  <si>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</si>
  <si>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</si>
  <si>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</si>
  <si>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</si>
  <si>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</si>
  <si>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</si>
  <si>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</si>
  <si>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HYDRACARIENS = Hydracarina</t>
  </si>
  <si>
    <t>présence</t>
  </si>
  <si>
    <t>OLIGOCHAETA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</si>
  <si>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</si>
  <si>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</si>
  <si>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</si>
  <si>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</si>
  <si>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</si>
  <si>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</si>
  <si>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</si>
  <si>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</si>
  <si>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</si>
  <si>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</si>
  <si>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</si>
  <si>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</si>
  <si>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</si>
  <si>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</si>
  <si>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</si>
  <si>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</si>
  <si>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</si>
  <si>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</si>
  <si>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</si>
  <si>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</si>
  <si>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</si>
  <si>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</si>
  <si>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</si>
  <si>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</si>
  <si>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</si>
  <si>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</si>
  <si>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</si>
  <si>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</si>
  <si>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</si>
  <si>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</si>
  <si>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</si>
  <si>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</si>
  <si>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</si>
  <si>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</si>
  <si>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</si>
  <si>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</si>
  <si>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</si>
  <si>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</si>
  <si>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</si>
  <si>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</si>
  <si>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</si>
  <si>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</si>
  <si>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</si>
  <si>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</si>
  <si>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</si>
  <si>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</si>
  <si>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</si>
  <si>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</si>
  <si>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</si>
  <si>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</si>
  <si>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</si>
  <si>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</si>
  <si>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</si>
  <si>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</si>
  <si>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</si>
  <si>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</si>
  <si>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</si>
  <si>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</si>
  <si>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</si>
  <si>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P7, P12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</si>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</sst>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233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234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235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236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237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238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239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6061600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996</v>
      </c>
      <c r="J23" s="46" t="s">
        <v>102</v>
      </c>
      <c r="K23" s="48"/>
      <c r="L23" s="48"/>
      <c r="M23" s="48"/>
      <c r="N23" s="48"/>
      <c r="O23" s="48">
        <v>8.6</v>
      </c>
      <c r="P23" s="48">
        <v>103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973202</v>
      </c>
      <c r="H24" s="53">
        <v>6551795</v>
      </c>
      <c r="K24" s="53">
        <v>973150.4023764961</v>
      </c>
      <c r="L24" s="53">
        <v>6551701.936517227</v>
      </c>
      <c r="M24" s="53">
        <v>973197.5200457003</v>
      </c>
      <c r="N24" s="53">
        <v>6551774.077010081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240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241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242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243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6061600</v>
      </c>
      <c r="B39" s="79" t="str">
        <f>C23</f>
        <v>GRAND FORON</v>
      </c>
      <c r="C39" s="80" t="str">
        <f>D23</f>
        <v>Grand Foron à Le Reposoir</v>
      </c>
      <c r="D39" s="81">
        <v>41337</v>
      </c>
      <c r="E39" s="48">
        <v>5.95</v>
      </c>
      <c r="F39" s="82" t="s">
        <v>123</v>
      </c>
      <c r="G39" s="83" t="s">
        <v>11</v>
      </c>
      <c r="H39" s="84">
        <v>1</v>
      </c>
      <c r="I39" s="84" t="s">
        <v>124</v>
      </c>
      <c r="R39" s="74"/>
      <c r="S39" s="74"/>
      <c r="T39" s="57"/>
      <c r="U39" s="57"/>
    </row>
    <row r="40" spans="1:21" ht="14.25">
      <c r="A40" s="44" t="s">
        <v>244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>
        <v>1</v>
      </c>
      <c r="I41" s="84" t="s">
        <v>124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/>
      <c r="I42" s="84" t="s">
        <v>128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129</v>
      </c>
      <c r="G43" s="83" t="s">
        <v>43</v>
      </c>
      <c r="H43" s="84">
        <v>40</v>
      </c>
      <c r="I43" s="84" t="s">
        <v>130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131</v>
      </c>
      <c r="G44" s="83" t="s">
        <v>48</v>
      </c>
      <c r="H44" s="84">
        <v>41</v>
      </c>
      <c r="I44" s="84" t="s">
        <v>130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132</v>
      </c>
      <c r="G45" s="83" t="s">
        <v>53</v>
      </c>
      <c r="H45" s="84">
        <v>2</v>
      </c>
      <c r="I45" s="84" t="s">
        <v>124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134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135</v>
      </c>
      <c r="G48" s="83" t="s">
        <v>64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136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137</v>
      </c>
      <c r="G50" s="83" t="s">
        <v>72</v>
      </c>
      <c r="H50" s="84">
        <v>15</v>
      </c>
      <c r="I50" s="84" t="s">
        <v>130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245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140</v>
      </c>
      <c r="B56" s="14" t="s">
        <v>245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141</v>
      </c>
      <c r="B57" s="14" t="s">
        <v>246</v>
      </c>
      <c r="C57" s="14"/>
      <c r="D57" s="14"/>
      <c r="E57" s="14"/>
      <c r="F57" s="64"/>
      <c r="G57" s="11"/>
      <c r="H57" s="97" t="s">
        <v>142</v>
      </c>
      <c r="I57" s="97" t="s">
        <v>122</v>
      </c>
      <c r="J57" s="97" t="s">
        <v>143</v>
      </c>
      <c r="T57" s="74"/>
      <c r="U57" s="74"/>
    </row>
    <row r="58" spans="1:21" ht="12.75">
      <c r="A58" s="23" t="s">
        <v>144</v>
      </c>
      <c r="B58" s="14" t="s">
        <v>145</v>
      </c>
      <c r="C58" s="14"/>
      <c r="D58" s="14"/>
      <c r="E58" s="14"/>
      <c r="F58" s="64"/>
      <c r="G58" s="11"/>
      <c r="H58" s="98" t="s">
        <v>146</v>
      </c>
      <c r="I58" s="98" t="s">
        <v>37</v>
      </c>
      <c r="J58" s="98" t="s">
        <v>147</v>
      </c>
      <c r="T58" s="74"/>
      <c r="U58" s="74"/>
    </row>
    <row r="59" spans="1:21" ht="12.75">
      <c r="A59" s="23" t="s">
        <v>148</v>
      </c>
      <c r="B59" s="14" t="s">
        <v>149</v>
      </c>
      <c r="C59" s="14"/>
      <c r="D59" s="14"/>
      <c r="E59" s="14"/>
      <c r="F59" s="64"/>
      <c r="G59" s="11"/>
      <c r="H59" s="99" t="s">
        <v>150</v>
      </c>
      <c r="I59" s="99" t="s">
        <v>12</v>
      </c>
      <c r="J59" s="99" t="s">
        <v>151</v>
      </c>
      <c r="T59" s="74"/>
      <c r="U59" s="74"/>
    </row>
    <row r="60" spans="1:21" ht="12.75">
      <c r="A60" s="23" t="s">
        <v>152</v>
      </c>
      <c r="B60" s="14" t="s">
        <v>153</v>
      </c>
      <c r="C60" s="14"/>
      <c r="D60" s="14"/>
      <c r="E60" s="14"/>
      <c r="F60" s="64"/>
      <c r="G60" s="11"/>
      <c r="H60" s="99" t="s">
        <v>154</v>
      </c>
      <c r="I60" s="99" t="s">
        <v>20</v>
      </c>
      <c r="J60" s="99" t="s">
        <v>155</v>
      </c>
      <c r="P60" s="45"/>
      <c r="Q60" s="45"/>
      <c r="R60" s="45"/>
      <c r="S60" s="45"/>
      <c r="T60" s="45"/>
      <c r="U60" s="45"/>
    </row>
    <row r="61" spans="1:21" ht="12.75">
      <c r="A61" s="23" t="s">
        <v>156</v>
      </c>
      <c r="B61" s="14" t="s">
        <v>157</v>
      </c>
      <c r="C61" s="14"/>
      <c r="D61" s="14"/>
      <c r="E61" s="14"/>
      <c r="F61" s="64"/>
      <c r="G61" s="100"/>
      <c r="H61" s="101" t="s">
        <v>158</v>
      </c>
      <c r="I61" s="101" t="s">
        <v>29</v>
      </c>
      <c r="J61" s="101" t="s">
        <v>159</v>
      </c>
      <c r="O61" s="45"/>
      <c r="T61" s="74"/>
      <c r="U61" s="74"/>
    </row>
    <row r="62" spans="1:21" ht="12.75">
      <c r="A62" s="31" t="s">
        <v>160</v>
      </c>
      <c r="B62" s="32" t="s">
        <v>161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162</v>
      </c>
      <c r="D65" s="104" t="s">
        <v>121</v>
      </c>
      <c r="E65" s="104" t="s">
        <v>140</v>
      </c>
      <c r="F65" s="104" t="s">
        <v>141</v>
      </c>
      <c r="G65" s="104" t="s">
        <v>144</v>
      </c>
      <c r="H65" s="104" t="s">
        <v>163</v>
      </c>
      <c r="I65" s="104" t="s">
        <v>152</v>
      </c>
      <c r="J65" s="104" t="s">
        <v>156</v>
      </c>
      <c r="K65" s="104" t="s">
        <v>160</v>
      </c>
      <c r="T65" s="74"/>
      <c r="U65" s="74"/>
    </row>
    <row r="66" spans="1:21" ht="14.25">
      <c r="A66" s="105">
        <f>A39</f>
        <v>6061600</v>
      </c>
      <c r="B66" s="106">
        <f>D39</f>
        <v>41337</v>
      </c>
      <c r="C66" s="107" t="s">
        <v>164</v>
      </c>
      <c r="D66" s="108" t="s">
        <v>11</v>
      </c>
      <c r="E66" s="108" t="s">
        <v>20</v>
      </c>
      <c r="F66" s="109" t="s">
        <v>165</v>
      </c>
      <c r="G66" s="84">
        <v>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6061600</v>
      </c>
      <c r="B67" s="111">
        <f t="shared" si="0"/>
        <v>41337</v>
      </c>
      <c r="C67" s="107" t="s">
        <v>166</v>
      </c>
      <c r="D67" s="109" t="s">
        <v>28</v>
      </c>
      <c r="E67" s="109" t="s">
        <v>37</v>
      </c>
      <c r="F67" s="109" t="s">
        <v>165</v>
      </c>
      <c r="G67" s="84">
        <v>10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6061600</v>
      </c>
      <c r="B68" s="111">
        <f t="shared" si="0"/>
        <v>41337</v>
      </c>
      <c r="C68" s="107" t="s">
        <v>167</v>
      </c>
      <c r="D68" s="109" t="s">
        <v>53</v>
      </c>
      <c r="E68" s="109" t="s">
        <v>20</v>
      </c>
      <c r="F68" s="109" t="s">
        <v>165</v>
      </c>
      <c r="G68" s="84">
        <v>20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6061600</v>
      </c>
      <c r="B69" s="111">
        <f t="shared" si="0"/>
        <v>41337</v>
      </c>
      <c r="C69" s="107" t="s">
        <v>168</v>
      </c>
      <c r="D69" s="109" t="s">
        <v>53</v>
      </c>
      <c r="E69" s="109" t="s">
        <v>12</v>
      </c>
      <c r="F69" s="109" t="s">
        <v>165</v>
      </c>
      <c r="G69" s="84">
        <v>10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6061600</v>
      </c>
      <c r="B70" s="111">
        <f t="shared" si="0"/>
        <v>41337</v>
      </c>
      <c r="C70" s="107" t="s">
        <v>169</v>
      </c>
      <c r="D70" s="109" t="s">
        <v>43</v>
      </c>
      <c r="E70" s="109" t="s">
        <v>20</v>
      </c>
      <c r="F70" s="109" t="s">
        <v>170</v>
      </c>
      <c r="G70" s="84">
        <v>15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6061600</v>
      </c>
      <c r="B71" s="111">
        <f t="shared" si="0"/>
        <v>41337</v>
      </c>
      <c r="C71" s="107" t="s">
        <v>171</v>
      </c>
      <c r="D71" s="109" t="s">
        <v>48</v>
      </c>
      <c r="E71" s="109" t="s">
        <v>20</v>
      </c>
      <c r="F71" s="109" t="s">
        <v>170</v>
      </c>
      <c r="G71" s="84">
        <v>20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6061600</v>
      </c>
      <c r="B72" s="111">
        <f t="shared" si="0"/>
        <v>41337</v>
      </c>
      <c r="C72" s="107" t="s">
        <v>172</v>
      </c>
      <c r="D72" s="109" t="s">
        <v>48</v>
      </c>
      <c r="E72" s="109" t="s">
        <v>29</v>
      </c>
      <c r="F72" s="109" t="s">
        <v>170</v>
      </c>
      <c r="G72" s="84">
        <v>30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6061600</v>
      </c>
      <c r="B73" s="111">
        <f t="shared" si="0"/>
        <v>41337</v>
      </c>
      <c r="C73" s="107" t="s">
        <v>173</v>
      </c>
      <c r="D73" s="109" t="s">
        <v>72</v>
      </c>
      <c r="E73" s="109" t="s">
        <v>29</v>
      </c>
      <c r="F73" s="109" t="s">
        <v>170</v>
      </c>
      <c r="G73" s="84">
        <v>10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6061600</v>
      </c>
      <c r="B74" s="111">
        <f t="shared" si="0"/>
        <v>41337</v>
      </c>
      <c r="C74" s="107" t="s">
        <v>174</v>
      </c>
      <c r="D74" s="109" t="s">
        <v>43</v>
      </c>
      <c r="E74" s="109" t="s">
        <v>29</v>
      </c>
      <c r="F74" s="109" t="s">
        <v>175</v>
      </c>
      <c r="G74" s="84">
        <v>20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6061600</v>
      </c>
      <c r="B75" s="111">
        <f t="shared" si="0"/>
        <v>41337</v>
      </c>
      <c r="C75" s="107" t="s">
        <v>176</v>
      </c>
      <c r="D75" s="109" t="s">
        <v>43</v>
      </c>
      <c r="E75" s="109" t="s">
        <v>12</v>
      </c>
      <c r="F75" s="109" t="s">
        <v>175</v>
      </c>
      <c r="G75" s="84">
        <v>10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6061600</v>
      </c>
      <c r="B76" s="111">
        <f t="shared" si="0"/>
        <v>41337</v>
      </c>
      <c r="C76" s="107" t="s">
        <v>177</v>
      </c>
      <c r="D76" s="109" t="s">
        <v>48</v>
      </c>
      <c r="E76" s="109" t="s">
        <v>12</v>
      </c>
      <c r="F76" s="109" t="s">
        <v>175</v>
      </c>
      <c r="G76" s="84">
        <v>20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6061600</v>
      </c>
      <c r="B77" s="111">
        <f t="shared" si="0"/>
        <v>41337</v>
      </c>
      <c r="C77" s="107" t="s">
        <v>178</v>
      </c>
      <c r="D77" s="109" t="s">
        <v>48</v>
      </c>
      <c r="E77" s="109" t="s">
        <v>29</v>
      </c>
      <c r="F77" s="109" t="s">
        <v>175</v>
      </c>
      <c r="G77" s="84">
        <v>20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141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6061600</v>
      </c>
      <c r="B88" s="118">
        <f>B66</f>
        <v>41337</v>
      </c>
      <c r="C88" s="84" t="s">
        <v>202</v>
      </c>
      <c r="D88" s="84">
        <v>169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6061600</v>
      </c>
      <c r="B89" s="111">
        <f t="shared" si="1"/>
        <v>41337</v>
      </c>
      <c r="C89" s="84" t="s">
        <v>203</v>
      </c>
      <c r="D89" s="84">
        <v>69</v>
      </c>
      <c r="E89" s="84">
        <v>14</v>
      </c>
      <c r="F89" s="84">
        <v>49</v>
      </c>
      <c r="G89" s="84">
        <v>100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6061600</v>
      </c>
      <c r="B90" s="111">
        <f t="shared" si="1"/>
        <v>41337</v>
      </c>
      <c r="C90" s="84" t="s">
        <v>204</v>
      </c>
      <c r="D90" s="84">
        <v>21</v>
      </c>
      <c r="E90" s="84">
        <v>4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6061600</v>
      </c>
      <c r="B91" s="111">
        <f t="shared" si="1"/>
        <v>41337</v>
      </c>
      <c r="C91" s="84" t="s">
        <v>205</v>
      </c>
      <c r="D91" s="84">
        <v>46</v>
      </c>
      <c r="E91" s="84">
        <v>3</v>
      </c>
      <c r="F91" s="84">
        <v>3</v>
      </c>
      <c r="G91" s="84">
        <v>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6061600</v>
      </c>
      <c r="B92" s="111">
        <f t="shared" si="1"/>
        <v>41337</v>
      </c>
      <c r="C92" s="84" t="s">
        <v>206</v>
      </c>
      <c r="D92" s="84">
        <v>164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6061600</v>
      </c>
      <c r="B93" s="111">
        <f t="shared" si="1"/>
        <v>41337</v>
      </c>
      <c r="C93" s="84" t="s">
        <v>207</v>
      </c>
      <c r="D93" s="84">
        <v>127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6061600</v>
      </c>
      <c r="B94" s="111">
        <f t="shared" si="1"/>
        <v>41337</v>
      </c>
      <c r="C94" s="84" t="s">
        <v>208</v>
      </c>
      <c r="D94" s="84">
        <v>132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6061600</v>
      </c>
      <c r="B95" s="111">
        <f t="shared" si="1"/>
        <v>41337</v>
      </c>
      <c r="C95" s="84" t="s">
        <v>209</v>
      </c>
      <c r="D95" s="84">
        <v>140</v>
      </c>
      <c r="E95" s="84"/>
      <c r="F95" s="84">
        <v>3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6061600</v>
      </c>
      <c r="B96" s="111">
        <f t="shared" si="1"/>
        <v>41337</v>
      </c>
      <c r="C96" s="84" t="s">
        <v>210</v>
      </c>
      <c r="D96" s="84">
        <v>150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6061600</v>
      </c>
      <c r="B97" s="111">
        <f t="shared" si="1"/>
        <v>41337</v>
      </c>
      <c r="C97" s="84" t="s">
        <v>211</v>
      </c>
      <c r="D97" s="84">
        <v>10</v>
      </c>
      <c r="E97" s="84">
        <v>4</v>
      </c>
      <c r="F97" s="84">
        <v>10</v>
      </c>
      <c r="G97" s="84">
        <v>22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6061600</v>
      </c>
      <c r="B98" s="111">
        <f t="shared" si="1"/>
        <v>41337</v>
      </c>
      <c r="C98" s="84" t="s">
        <v>212</v>
      </c>
      <c r="D98" s="84">
        <v>190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6061600</v>
      </c>
      <c r="B99" s="111">
        <f t="shared" si="1"/>
        <v>41337</v>
      </c>
      <c r="C99" s="84" t="s">
        <v>213</v>
      </c>
      <c r="D99" s="84">
        <v>3163</v>
      </c>
      <c r="E99" s="84">
        <v>12</v>
      </c>
      <c r="F99" s="84">
        <v>10</v>
      </c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6061600</v>
      </c>
      <c r="B100" s="111">
        <f t="shared" si="1"/>
        <v>41337</v>
      </c>
      <c r="C100" s="84" t="s">
        <v>214</v>
      </c>
      <c r="D100" s="84">
        <v>209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6061600</v>
      </c>
      <c r="B101" s="111">
        <f t="shared" si="1"/>
        <v>41337</v>
      </c>
      <c r="C101" s="84" t="s">
        <v>215</v>
      </c>
      <c r="D101" s="84">
        <v>183</v>
      </c>
      <c r="E101" s="84"/>
      <c r="F101" s="84">
        <v>3</v>
      </c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6061600</v>
      </c>
      <c r="B102" s="111">
        <f t="shared" si="1"/>
        <v>41337</v>
      </c>
      <c r="C102" s="84" t="s">
        <v>216</v>
      </c>
      <c r="D102" s="84">
        <v>364</v>
      </c>
      <c r="E102" s="84">
        <v>32</v>
      </c>
      <c r="F102" s="84">
        <v>65</v>
      </c>
      <c r="G102" s="84">
        <v>240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6061600</v>
      </c>
      <c r="B103" s="111">
        <f t="shared" si="1"/>
        <v>41337</v>
      </c>
      <c r="C103" s="84" t="s">
        <v>217</v>
      </c>
      <c r="D103" s="84">
        <v>421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6061600</v>
      </c>
      <c r="B104" s="111">
        <f t="shared" si="1"/>
        <v>41337</v>
      </c>
      <c r="C104" s="84" t="s">
        <v>218</v>
      </c>
      <c r="D104" s="84">
        <v>400</v>
      </c>
      <c r="E104" s="84"/>
      <c r="F104" s="84">
        <v>12</v>
      </c>
      <c r="G104" s="84">
        <v>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6061600</v>
      </c>
      <c r="B105" s="111">
        <f t="shared" si="1"/>
        <v>41337</v>
      </c>
      <c r="C105" s="84" t="s">
        <v>219</v>
      </c>
      <c r="D105" s="84">
        <v>404</v>
      </c>
      <c r="E105" s="84">
        <v>9</v>
      </c>
      <c r="F105" s="84">
        <v>48</v>
      </c>
      <c r="G105" s="84">
        <v>16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6061600</v>
      </c>
      <c r="B106" s="111">
        <f t="shared" si="1"/>
        <v>41337</v>
      </c>
      <c r="C106" s="84" t="s">
        <v>220</v>
      </c>
      <c r="D106" s="84">
        <v>473</v>
      </c>
      <c r="E106" s="84"/>
      <c r="F106" s="84">
        <v>4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6061600</v>
      </c>
      <c r="B107" s="111">
        <f t="shared" si="1"/>
        <v>41337</v>
      </c>
      <c r="C107" s="84" t="s">
        <v>221</v>
      </c>
      <c r="D107" s="84">
        <v>485</v>
      </c>
      <c r="E107" s="84"/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6061600</v>
      </c>
      <c r="B108" s="111">
        <f t="shared" si="1"/>
        <v>41337</v>
      </c>
      <c r="C108" s="84" t="s">
        <v>222</v>
      </c>
      <c r="D108" s="84">
        <v>608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6061600</v>
      </c>
      <c r="B109" s="111">
        <f t="shared" si="2"/>
        <v>41337</v>
      </c>
      <c r="C109" s="84" t="s">
        <v>223</v>
      </c>
      <c r="D109" s="84">
        <v>838</v>
      </c>
      <c r="E109" s="84">
        <v>3</v>
      </c>
      <c r="F109" s="84">
        <v>5</v>
      </c>
      <c r="G109" s="84">
        <v>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6061600</v>
      </c>
      <c r="B110" s="111">
        <f t="shared" si="2"/>
        <v>41337</v>
      </c>
      <c r="C110" s="84" t="s">
        <v>224</v>
      </c>
      <c r="D110" s="84">
        <v>747</v>
      </c>
      <c r="E110" s="84"/>
      <c r="F110" s="84">
        <v>3</v>
      </c>
      <c r="G110" s="84">
        <v>19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6061600</v>
      </c>
      <c r="B111" s="111">
        <f t="shared" si="2"/>
        <v>41337</v>
      </c>
      <c r="C111" s="84" t="s">
        <v>225</v>
      </c>
      <c r="D111" s="84">
        <v>807</v>
      </c>
      <c r="E111" s="84">
        <v>2</v>
      </c>
      <c r="F111" s="84">
        <v>3</v>
      </c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6061600</v>
      </c>
      <c r="B112" s="111">
        <f t="shared" si="2"/>
        <v>41337</v>
      </c>
      <c r="C112" s="84" t="s">
        <v>226</v>
      </c>
      <c r="D112" s="84">
        <v>831</v>
      </c>
      <c r="E112" s="84"/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6061600</v>
      </c>
      <c r="B113" s="111">
        <f t="shared" si="2"/>
        <v>41337</v>
      </c>
      <c r="C113" s="84" t="s">
        <v>227</v>
      </c>
      <c r="D113" s="84">
        <v>757</v>
      </c>
      <c r="E113" s="84">
        <v>1</v>
      </c>
      <c r="F113" s="84">
        <v>1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6061600</v>
      </c>
      <c r="B114" s="111">
        <f t="shared" si="2"/>
        <v>41337</v>
      </c>
      <c r="C114" s="84" t="s">
        <v>228</v>
      </c>
      <c r="D114" s="84">
        <v>783</v>
      </c>
      <c r="E114" s="84">
        <v>1</v>
      </c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6061600</v>
      </c>
      <c r="B115" s="111">
        <f t="shared" si="2"/>
        <v>41337</v>
      </c>
      <c r="C115" s="84" t="s">
        <v>229</v>
      </c>
      <c r="D115" s="84">
        <v>801</v>
      </c>
      <c r="E115" s="84">
        <v>1</v>
      </c>
      <c r="F115" s="84">
        <v>15</v>
      </c>
      <c r="G115" s="84">
        <v>19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6061600</v>
      </c>
      <c r="B116" s="111">
        <f t="shared" si="2"/>
        <v>41337</v>
      </c>
      <c r="C116" s="84" t="s">
        <v>230</v>
      </c>
      <c r="D116" s="84">
        <v>906</v>
      </c>
      <c r="E116" s="84"/>
      <c r="F116" s="84" t="s">
        <v>231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6061600</v>
      </c>
      <c r="B117" s="111">
        <f t="shared" si="2"/>
        <v>41337</v>
      </c>
      <c r="C117" s="84" t="s">
        <v>232</v>
      </c>
      <c r="D117" s="84">
        <v>933</v>
      </c>
      <c r="E117" s="84">
        <v>1</v>
      </c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6061600</v>
      </c>
      <c r="B118" s="111">
        <f t="shared" si="2"/>
        <v>41337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6061600</v>
      </c>
      <c r="B119" s="111">
        <f t="shared" si="2"/>
        <v>41337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6061600</v>
      </c>
      <c r="B120" s="111">
        <f t="shared" si="2"/>
        <v>41337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6061600</v>
      </c>
      <c r="B121" s="111">
        <f t="shared" si="2"/>
        <v>41337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6061600</v>
      </c>
      <c r="B122" s="111">
        <f t="shared" si="2"/>
        <v>41337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6061600</v>
      </c>
      <c r="B123" s="111">
        <f t="shared" si="2"/>
        <v>41337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6061600</v>
      </c>
      <c r="B124" s="111">
        <f t="shared" si="2"/>
        <v>41337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6061600</v>
      </c>
      <c r="B125" s="111">
        <f t="shared" si="2"/>
        <v>41337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6061600</v>
      </c>
      <c r="B126" s="111">
        <f t="shared" si="2"/>
        <v>41337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6061600</v>
      </c>
      <c r="B127" s="111">
        <f t="shared" si="2"/>
        <v>41337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6061600</v>
      </c>
      <c r="B128" s="111">
        <f t="shared" si="2"/>
        <v>41337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6061600</v>
      </c>
      <c r="B129" s="111">
        <f t="shared" si="3"/>
        <v>41337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6061600</v>
      </c>
      <c r="B130" s="111">
        <f t="shared" si="3"/>
        <v>41337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6061600</v>
      </c>
      <c r="B131" s="111">
        <f t="shared" si="3"/>
        <v>41337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6061600</v>
      </c>
      <c r="B132" s="111">
        <f t="shared" si="3"/>
        <v>41337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6061600</v>
      </c>
      <c r="B133" s="111">
        <f t="shared" si="3"/>
        <v>41337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6061600</v>
      </c>
      <c r="B134" s="111">
        <f t="shared" si="3"/>
        <v>41337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6061600</v>
      </c>
      <c r="B135" s="111">
        <f t="shared" si="3"/>
        <v>41337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6061600</v>
      </c>
      <c r="B136" s="111">
        <f t="shared" si="3"/>
        <v>41337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6061600</v>
      </c>
      <c r="B137" s="111">
        <f t="shared" si="3"/>
        <v>41337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6061600</v>
      </c>
      <c r="B138" s="111">
        <f t="shared" si="3"/>
        <v>41337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6061600</v>
      </c>
      <c r="B139" s="111">
        <f t="shared" si="3"/>
        <v>41337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6061600</v>
      </c>
      <c r="B140" s="111">
        <f t="shared" si="3"/>
        <v>41337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6061600</v>
      </c>
      <c r="B141" s="111">
        <f t="shared" si="3"/>
        <v>41337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6061600</v>
      </c>
      <c r="B142" s="111">
        <f t="shared" si="3"/>
        <v>41337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6061600</v>
      </c>
      <c r="B143" s="111">
        <f t="shared" si="3"/>
        <v>41337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6061600</v>
      </c>
      <c r="B144" s="111">
        <f t="shared" si="3"/>
        <v>41337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6061600</v>
      </c>
      <c r="B145" s="111">
        <f t="shared" si="3"/>
        <v>41337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6061600</v>
      </c>
      <c r="B146" s="111">
        <f t="shared" si="3"/>
        <v>41337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6061600</v>
      </c>
      <c r="B147" s="111">
        <f t="shared" si="3"/>
        <v>41337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6061600</v>
      </c>
      <c r="B148" s="111">
        <f t="shared" si="3"/>
        <v>41337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6061600</v>
      </c>
      <c r="B149" s="111">
        <f t="shared" si="4"/>
        <v>41337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6061600</v>
      </c>
      <c r="B150" s="111">
        <f t="shared" si="4"/>
        <v>41337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6061600</v>
      </c>
      <c r="B151" s="111">
        <f t="shared" si="4"/>
        <v>41337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6061600</v>
      </c>
      <c r="B152" s="111">
        <f t="shared" si="4"/>
        <v>41337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6061600</v>
      </c>
      <c r="B153" s="111">
        <f t="shared" si="4"/>
        <v>41337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6061600</v>
      </c>
      <c r="B154" s="111">
        <f t="shared" si="4"/>
        <v>41337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6061600</v>
      </c>
      <c r="B155" s="111">
        <f t="shared" si="4"/>
        <v>41337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6061600</v>
      </c>
      <c r="B156" s="111">
        <f t="shared" si="4"/>
        <v>41337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6061600</v>
      </c>
      <c r="B157" s="111">
        <f t="shared" si="4"/>
        <v>41337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6061600</v>
      </c>
      <c r="B158" s="111">
        <f t="shared" si="4"/>
        <v>41337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6061600</v>
      </c>
      <c r="B159" s="111">
        <f t="shared" si="4"/>
        <v>41337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6061600</v>
      </c>
      <c r="B160" s="111">
        <f t="shared" si="4"/>
        <v>41337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6061600</v>
      </c>
      <c r="B161" s="111">
        <f t="shared" si="4"/>
        <v>41337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6061600</v>
      </c>
      <c r="B162" s="111">
        <f t="shared" si="4"/>
        <v>41337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6061600</v>
      </c>
      <c r="B163" s="111">
        <f t="shared" si="4"/>
        <v>41337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6061600</v>
      </c>
      <c r="B164" s="111">
        <f t="shared" si="4"/>
        <v>41337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6061600</v>
      </c>
      <c r="B165" s="111">
        <f t="shared" si="4"/>
        <v>41337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6061600</v>
      </c>
      <c r="B166" s="111">
        <f t="shared" si="4"/>
        <v>41337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6061600</v>
      </c>
      <c r="B167" s="111">
        <f t="shared" si="4"/>
        <v>41337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6061600</v>
      </c>
      <c r="B168" s="111">
        <f t="shared" si="4"/>
        <v>41337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6061600</v>
      </c>
      <c r="B169" s="111">
        <f t="shared" si="5"/>
        <v>41337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6061600</v>
      </c>
      <c r="B170" s="111">
        <f t="shared" si="5"/>
        <v>41337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6061600</v>
      </c>
      <c r="B171" s="111">
        <f t="shared" si="5"/>
        <v>41337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6061600</v>
      </c>
      <c r="B172" s="111">
        <f t="shared" si="5"/>
        <v>41337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6061600</v>
      </c>
      <c r="B173" s="111">
        <f t="shared" si="5"/>
        <v>41337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6061600</v>
      </c>
      <c r="B174" s="111">
        <f t="shared" si="5"/>
        <v>41337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6061600</v>
      </c>
      <c r="B175" s="111">
        <f t="shared" si="5"/>
        <v>41337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6061600</v>
      </c>
      <c r="B176" s="111">
        <f t="shared" si="5"/>
        <v>41337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6061600</v>
      </c>
      <c r="B177" s="111">
        <f t="shared" si="5"/>
        <v>41337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6061600</v>
      </c>
      <c r="B178" s="111">
        <f t="shared" si="5"/>
        <v>41337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6061600</v>
      </c>
      <c r="B179" s="111">
        <f t="shared" si="5"/>
        <v>41337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6061600</v>
      </c>
      <c r="B180" s="111">
        <f t="shared" si="5"/>
        <v>41337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6061600</v>
      </c>
      <c r="B181" s="111">
        <f t="shared" si="5"/>
        <v>41337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6061600</v>
      </c>
      <c r="B182" s="111">
        <f t="shared" si="5"/>
        <v>41337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6061600</v>
      </c>
      <c r="B183" s="111">
        <f t="shared" si="5"/>
        <v>41337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6061600</v>
      </c>
      <c r="B184" s="111">
        <f t="shared" si="5"/>
        <v>41337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6061600</v>
      </c>
      <c r="B185" s="111">
        <f t="shared" si="5"/>
        <v>41337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6061600</v>
      </c>
      <c r="B186" s="111">
        <f t="shared" si="5"/>
        <v>41337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6061600</v>
      </c>
      <c r="B187" s="111">
        <f t="shared" si="5"/>
        <v>41337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6061600</v>
      </c>
      <c r="B188" s="111">
        <f t="shared" si="5"/>
        <v>41337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6061600</v>
      </c>
      <c r="B189" s="111">
        <f t="shared" si="6"/>
        <v>41337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6061600</v>
      </c>
      <c r="B190" s="111">
        <f t="shared" si="6"/>
        <v>41337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6061600</v>
      </c>
      <c r="B191" s="111">
        <f t="shared" si="6"/>
        <v>41337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6061600</v>
      </c>
      <c r="B192" s="111">
        <f t="shared" si="6"/>
        <v>41337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6061600</v>
      </c>
      <c r="B193" s="111">
        <f t="shared" si="6"/>
        <v>41337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6061600</v>
      </c>
      <c r="B194" s="111">
        <f t="shared" si="6"/>
        <v>41337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6061600</v>
      </c>
      <c r="B195" s="111">
        <f t="shared" si="6"/>
        <v>41337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6061600</v>
      </c>
      <c r="B196" s="111">
        <f t="shared" si="6"/>
        <v>41337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6061600</v>
      </c>
      <c r="B197" s="111">
        <f t="shared" si="6"/>
        <v>41337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6061600</v>
      </c>
      <c r="B198" s="111">
        <f t="shared" si="6"/>
        <v>41337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6061600</v>
      </c>
      <c r="B199" s="111">
        <f t="shared" si="6"/>
        <v>41337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6061600</v>
      </c>
      <c r="B200" s="111">
        <f t="shared" si="6"/>
        <v>41337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6061600</v>
      </c>
      <c r="B201" s="111">
        <f t="shared" si="6"/>
        <v>41337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6061600</v>
      </c>
      <c r="B202" s="111">
        <f t="shared" si="6"/>
        <v>41337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6061600</v>
      </c>
      <c r="B203" s="111">
        <f t="shared" si="6"/>
        <v>41337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6061600</v>
      </c>
      <c r="B204" s="111">
        <f t="shared" si="6"/>
        <v>41337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6061600</v>
      </c>
      <c r="B205" s="111">
        <f t="shared" si="6"/>
        <v>41337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6061600</v>
      </c>
      <c r="B206" s="111">
        <f t="shared" si="6"/>
        <v>41337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6061600</v>
      </c>
      <c r="B207" s="111">
        <f t="shared" si="6"/>
        <v>41337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6061600</v>
      </c>
      <c r="B208" s="111">
        <f t="shared" si="6"/>
        <v>41337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6061600</v>
      </c>
      <c r="B209" s="111">
        <f t="shared" si="7"/>
        <v>41337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6061600</v>
      </c>
      <c r="B210" s="111">
        <f t="shared" si="7"/>
        <v>41337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6061600</v>
      </c>
      <c r="B211" s="111">
        <f t="shared" si="7"/>
        <v>41337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6061600</v>
      </c>
      <c r="B212" s="111">
        <f t="shared" si="7"/>
        <v>41337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6061600</v>
      </c>
      <c r="B213" s="111">
        <f t="shared" si="7"/>
        <v>41337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6061600</v>
      </c>
      <c r="B214" s="111">
        <f t="shared" si="7"/>
        <v>41337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6061600</v>
      </c>
      <c r="B215" s="111">
        <f t="shared" si="7"/>
        <v>41337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6061600</v>
      </c>
      <c r="B216" s="111">
        <f t="shared" si="7"/>
        <v>41337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6061600</v>
      </c>
      <c r="B217" s="111">
        <f t="shared" si="7"/>
        <v>41337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6061600</v>
      </c>
      <c r="B218" s="111">
        <f t="shared" si="7"/>
        <v>41337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6061600</v>
      </c>
      <c r="B219" s="111">
        <f t="shared" si="7"/>
        <v>41337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6061600</v>
      </c>
      <c r="B220" s="111">
        <f t="shared" si="7"/>
        <v>41337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6061600</v>
      </c>
      <c r="B221" s="111">
        <f t="shared" si="7"/>
        <v>41337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6061600</v>
      </c>
      <c r="B222" s="111">
        <f t="shared" si="7"/>
        <v>41337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6061600</v>
      </c>
      <c r="B223" s="111">
        <f t="shared" si="7"/>
        <v>41337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6061600</v>
      </c>
      <c r="B224" s="111">
        <f t="shared" si="7"/>
        <v>41337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6061600</v>
      </c>
      <c r="B225" s="111">
        <f t="shared" si="7"/>
        <v>41337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6061600</v>
      </c>
      <c r="B226" s="111">
        <f t="shared" si="7"/>
        <v>41337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6061600</v>
      </c>
      <c r="B227" s="111">
        <f t="shared" si="7"/>
        <v>41337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6061600</v>
      </c>
      <c r="B228" s="111">
        <f t="shared" si="7"/>
        <v>41337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6061600</v>
      </c>
      <c r="B229" s="111">
        <f t="shared" si="8"/>
        <v>41337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6061600</v>
      </c>
      <c r="B230" s="111">
        <f t="shared" si="8"/>
        <v>41337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6061600</v>
      </c>
      <c r="B231" s="111">
        <f t="shared" si="8"/>
        <v>41337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6061600</v>
      </c>
      <c r="B232" s="111">
        <f t="shared" si="8"/>
        <v>41337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6061600</v>
      </c>
      <c r="B233" s="111">
        <f t="shared" si="8"/>
        <v>41337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6061600</v>
      </c>
      <c r="B234" s="111">
        <f t="shared" si="8"/>
        <v>41337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6061600</v>
      </c>
      <c r="B235" s="111">
        <f t="shared" si="8"/>
        <v>41337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6061600</v>
      </c>
      <c r="B236" s="111">
        <f t="shared" si="8"/>
        <v>41337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6061600</v>
      </c>
      <c r="B237" s="111">
        <f t="shared" si="8"/>
        <v>41337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6061600</v>
      </c>
      <c r="B238" s="111">
        <f t="shared" si="8"/>
        <v>41337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6061600</v>
      </c>
      <c r="B239" s="111">
        <f t="shared" si="8"/>
        <v>41337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6061600</v>
      </c>
      <c r="B240" s="111">
        <f t="shared" si="8"/>
        <v>41337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6061600</v>
      </c>
      <c r="B241" s="111">
        <f t="shared" si="8"/>
        <v>41337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6061600</v>
      </c>
      <c r="B242" s="111">
        <f t="shared" si="8"/>
        <v>41337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6061600</v>
      </c>
      <c r="B243" s="111">
        <f t="shared" si="8"/>
        <v>41337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247</v>
      </c>
      <c r="B1" s="122"/>
      <c r="C1" s="123"/>
      <c r="D1" s="123"/>
      <c r="E1" s="123"/>
      <c r="F1" s="123"/>
      <c r="G1" s="123"/>
      <c r="H1" s="123"/>
      <c r="I1" s="124" t="s">
        <v>248</v>
      </c>
      <c r="J1" s="121" t="s">
        <v>247</v>
      </c>
      <c r="K1" s="122"/>
      <c r="L1" s="123"/>
      <c r="M1" s="123"/>
      <c r="N1" s="123"/>
      <c r="O1" s="123"/>
      <c r="Q1" s="126"/>
      <c r="R1" s="124" t="s">
        <v>249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6061600</v>
      </c>
      <c r="B6" s="146" t="s">
        <v>98</v>
      </c>
      <c r="C6" s="146" t="s">
        <v>99</v>
      </c>
      <c r="D6" s="147">
        <v>41337</v>
      </c>
      <c r="E6" s="148">
        <v>973150.4023764961</v>
      </c>
      <c r="F6" s="148">
        <v>6551701.936517227</v>
      </c>
      <c r="G6" s="148">
        <v>973197.5200457003</v>
      </c>
      <c r="H6" s="149">
        <v>6551774.077010081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304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140</v>
      </c>
      <c r="K9" s="172" t="s">
        <v>304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250</v>
      </c>
      <c r="F10" s="176"/>
      <c r="G10" s="177"/>
      <c r="H10" s="135"/>
      <c r="I10" s="135"/>
      <c r="J10" s="171" t="s">
        <v>251</v>
      </c>
      <c r="K10" s="172" t="s">
        <v>305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144</v>
      </c>
      <c r="K11" s="172" t="s">
        <v>145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252</v>
      </c>
      <c r="C12" s="182">
        <v>8.6</v>
      </c>
      <c r="D12" s="135"/>
      <c r="E12" s="178"/>
      <c r="F12" s="179"/>
      <c r="G12" s="180"/>
      <c r="H12" s="135"/>
      <c r="I12" s="135"/>
      <c r="J12" s="171" t="s">
        <v>148</v>
      </c>
      <c r="K12" s="172" t="s">
        <v>149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253</v>
      </c>
      <c r="C13" s="185">
        <v>103</v>
      </c>
      <c r="D13" s="135"/>
      <c r="E13" s="178"/>
      <c r="F13" s="179"/>
      <c r="G13" s="180"/>
      <c r="H13" s="135"/>
      <c r="I13" s="135"/>
      <c r="J13" s="171" t="s">
        <v>152</v>
      </c>
      <c r="K13" s="172" t="s">
        <v>153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254</v>
      </c>
      <c r="C14" s="185">
        <v>5.95</v>
      </c>
      <c r="D14" s="135"/>
      <c r="E14" s="186"/>
      <c r="F14" s="187"/>
      <c r="G14" s="188"/>
      <c r="H14" s="135"/>
      <c r="I14" s="135"/>
      <c r="J14" s="171" t="s">
        <v>156</v>
      </c>
      <c r="K14" s="172" t="s">
        <v>157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255</v>
      </c>
      <c r="C15" s="190">
        <f>C13*C14</f>
        <v>612.85</v>
      </c>
      <c r="D15" s="135"/>
      <c r="E15" s="191"/>
      <c r="F15" s="191"/>
      <c r="G15" s="191"/>
      <c r="H15" s="135"/>
      <c r="I15" s="135"/>
      <c r="J15" s="192" t="s">
        <v>160</v>
      </c>
      <c r="K15" s="193" t="s">
        <v>161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256</v>
      </c>
      <c r="C16" s="199">
        <f>+C15*0.05</f>
        <v>30.642500000000002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257</v>
      </c>
      <c r="K18" s="206" t="s">
        <v>121</v>
      </c>
      <c r="L18" s="207" t="s">
        <v>140</v>
      </c>
      <c r="M18" s="207" t="s">
        <v>251</v>
      </c>
      <c r="N18" s="207" t="s">
        <v>144</v>
      </c>
      <c r="O18" s="207" t="s">
        <v>148</v>
      </c>
      <c r="P18" s="207" t="s">
        <v>152</v>
      </c>
      <c r="Q18" s="207" t="s">
        <v>156</v>
      </c>
      <c r="R18" s="208" t="s">
        <v>160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164</v>
      </c>
      <c r="K19" s="203" t="s">
        <v>11</v>
      </c>
      <c r="L19" s="203" t="s">
        <v>20</v>
      </c>
      <c r="M19" s="203" t="s">
        <v>165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166</v>
      </c>
      <c r="K20" s="203" t="s">
        <v>28</v>
      </c>
      <c r="L20" s="203" t="s">
        <v>37</v>
      </c>
      <c r="M20" s="203" t="s">
        <v>165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167</v>
      </c>
      <c r="K21" s="203" t="s">
        <v>53</v>
      </c>
      <c r="L21" s="203" t="s">
        <v>20</v>
      </c>
      <c r="M21" s="203" t="s">
        <v>165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168</v>
      </c>
      <c r="K22" s="203" t="s">
        <v>53</v>
      </c>
      <c r="L22" s="203" t="s">
        <v>12</v>
      </c>
      <c r="M22" s="203" t="s">
        <v>165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306</v>
      </c>
      <c r="D23" s="168"/>
      <c r="E23" s="168"/>
      <c r="F23" s="216"/>
      <c r="J23" s="212" t="s">
        <v>169</v>
      </c>
      <c r="K23" s="203" t="s">
        <v>43</v>
      </c>
      <c r="L23" s="203" t="s">
        <v>20</v>
      </c>
      <c r="M23" s="203" t="s">
        <v>170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48</v>
      </c>
      <c r="L24" s="203" t="s">
        <v>20</v>
      </c>
      <c r="M24" s="203" t="s">
        <v>170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258</v>
      </c>
      <c r="D25" s="172"/>
      <c r="E25" s="172"/>
      <c r="F25" s="219"/>
      <c r="J25" s="212" t="s">
        <v>172</v>
      </c>
      <c r="K25" s="203" t="s">
        <v>48</v>
      </c>
      <c r="L25" s="203" t="s">
        <v>29</v>
      </c>
      <c r="M25" s="203" t="s">
        <v>170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307</v>
      </c>
      <c r="D26" s="172"/>
      <c r="E26" s="172"/>
      <c r="F26" s="219"/>
      <c r="J26" s="212" t="s">
        <v>173</v>
      </c>
      <c r="K26" s="203" t="s">
        <v>72</v>
      </c>
      <c r="L26" s="203" t="s">
        <v>29</v>
      </c>
      <c r="M26" s="203" t="s">
        <v>170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308</v>
      </c>
      <c r="D27" s="157"/>
      <c r="E27" s="157"/>
      <c r="F27" s="219"/>
      <c r="J27" s="212" t="s">
        <v>174</v>
      </c>
      <c r="K27" s="203" t="s">
        <v>43</v>
      </c>
      <c r="L27" s="203" t="s">
        <v>29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309</v>
      </c>
      <c r="D28" s="157"/>
      <c r="E28" s="157"/>
      <c r="F28" s="219"/>
      <c r="J28" s="212" t="s">
        <v>176</v>
      </c>
      <c r="K28" s="203" t="s">
        <v>43</v>
      </c>
      <c r="L28" s="203" t="s">
        <v>12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310</v>
      </c>
      <c r="D29" s="157"/>
      <c r="E29" s="157"/>
      <c r="F29" s="219"/>
      <c r="J29" s="212" t="s">
        <v>177</v>
      </c>
      <c r="K29" s="203" t="s">
        <v>48</v>
      </c>
      <c r="L29" s="203" t="s">
        <v>12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311</v>
      </c>
      <c r="D30" s="157"/>
      <c r="E30" s="157"/>
      <c r="F30" s="219"/>
      <c r="J30" s="220" t="s">
        <v>178</v>
      </c>
      <c r="K30" s="221" t="s">
        <v>48</v>
      </c>
      <c r="L30" s="221" t="s">
        <v>29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252</v>
      </c>
      <c r="B31" s="218"/>
      <c r="C31" s="157" t="s">
        <v>312</v>
      </c>
      <c r="D31" s="157"/>
      <c r="E31" s="161"/>
      <c r="F31" s="219"/>
    </row>
    <row r="32" spans="1:14" ht="14.25" customHeight="1">
      <c r="A32" s="217" t="s">
        <v>253</v>
      </c>
      <c r="B32" s="218"/>
      <c r="C32" s="157" t="s">
        <v>313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254</v>
      </c>
      <c r="B33" s="224"/>
      <c r="C33" s="157" t="s">
        <v>314</v>
      </c>
      <c r="D33" s="172"/>
      <c r="E33" s="172"/>
      <c r="F33" s="219"/>
      <c r="L33" s="225" t="s">
        <v>142</v>
      </c>
      <c r="M33" s="226"/>
      <c r="N33" s="227" t="s">
        <v>122</v>
      </c>
      <c r="O33" s="227" t="s">
        <v>143</v>
      </c>
    </row>
    <row r="34" spans="1:15" ht="14.25" customHeight="1">
      <c r="A34" s="171" t="s">
        <v>255</v>
      </c>
      <c r="B34" s="224"/>
      <c r="C34" s="157" t="s">
        <v>315</v>
      </c>
      <c r="D34" s="172"/>
      <c r="E34" s="172"/>
      <c r="F34" s="219"/>
      <c r="L34" s="228" t="s">
        <v>146</v>
      </c>
      <c r="M34" s="229"/>
      <c r="N34" s="230" t="s">
        <v>37</v>
      </c>
      <c r="O34" s="230" t="s">
        <v>147</v>
      </c>
    </row>
    <row r="35" spans="1:15" ht="14.25" customHeight="1">
      <c r="A35" s="171" t="s">
        <v>256</v>
      </c>
      <c r="B35" s="224"/>
      <c r="C35" s="172" t="s">
        <v>316</v>
      </c>
      <c r="D35" s="172"/>
      <c r="E35" s="172"/>
      <c r="F35" s="219"/>
      <c r="L35" s="231" t="s">
        <v>150</v>
      </c>
      <c r="M35" s="232"/>
      <c r="N35" s="233" t="s">
        <v>12</v>
      </c>
      <c r="O35" s="233" t="s">
        <v>151</v>
      </c>
    </row>
    <row r="36" spans="1:15" ht="14.25" customHeight="1">
      <c r="A36" s="171" t="s">
        <v>259</v>
      </c>
      <c r="B36" s="224"/>
      <c r="C36" s="172" t="s">
        <v>260</v>
      </c>
      <c r="D36" s="172"/>
      <c r="E36" s="172"/>
      <c r="F36" s="219"/>
      <c r="L36" s="231" t="s">
        <v>154</v>
      </c>
      <c r="M36" s="232"/>
      <c r="N36" s="233" t="s">
        <v>20</v>
      </c>
      <c r="O36" s="233" t="s">
        <v>155</v>
      </c>
    </row>
    <row r="37" spans="1:15" ht="14.25" customHeight="1">
      <c r="A37" s="192" t="s">
        <v>261</v>
      </c>
      <c r="B37" s="234"/>
      <c r="C37" s="193" t="s">
        <v>262</v>
      </c>
      <c r="D37" s="195"/>
      <c r="E37" s="195"/>
      <c r="F37" s="235"/>
      <c r="L37" s="236" t="s">
        <v>158</v>
      </c>
      <c r="M37" s="237"/>
      <c r="N37" s="238" t="s">
        <v>29</v>
      </c>
      <c r="O37" s="238" t="s">
        <v>159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247</v>
      </c>
      <c r="B41" s="122"/>
      <c r="C41" s="123"/>
      <c r="D41" s="123"/>
      <c r="E41" s="123"/>
      <c r="F41" s="123"/>
      <c r="G41" s="124" t="s">
        <v>263</v>
      </c>
      <c r="H41" s="121" t="s">
        <v>247</v>
      </c>
      <c r="I41" s="122"/>
      <c r="J41" s="123"/>
      <c r="K41" s="123"/>
      <c r="L41" s="123"/>
      <c r="M41" s="123"/>
      <c r="Q41" s="124" t="s">
        <v>264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266</v>
      </c>
      <c r="B47" s="253"/>
      <c r="C47" s="253"/>
      <c r="D47" s="253"/>
      <c r="E47" s="253"/>
      <c r="F47" s="253"/>
      <c r="G47" s="254"/>
      <c r="H47" s="255" t="s">
        <v>267</v>
      </c>
      <c r="I47" s="256" t="s">
        <v>268</v>
      </c>
      <c r="J47" s="257"/>
      <c r="K47" s="258" t="s">
        <v>269</v>
      </c>
      <c r="L47" s="259"/>
      <c r="M47" s="260" t="s">
        <v>270</v>
      </c>
      <c r="N47" s="259"/>
      <c r="O47" s="260" t="s">
        <v>271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159</v>
      </c>
      <c r="J48" s="266"/>
      <c r="K48" s="267" t="s">
        <v>155</v>
      </c>
      <c r="L48" s="268"/>
      <c r="M48" s="269" t="s">
        <v>151</v>
      </c>
      <c r="N48" s="268"/>
      <c r="O48" s="269" t="s">
        <v>147</v>
      </c>
      <c r="P48" s="268"/>
    </row>
    <row r="49" spans="1:17" s="280" customFormat="1" ht="13.5" customHeight="1">
      <c r="A49" s="270" t="s">
        <v>272</v>
      </c>
      <c r="B49" s="271" t="s">
        <v>273</v>
      </c>
      <c r="C49" s="272" t="s">
        <v>122</v>
      </c>
      <c r="D49" s="273" t="s">
        <v>274</v>
      </c>
      <c r="E49" s="274" t="s">
        <v>275</v>
      </c>
      <c r="F49" s="274" t="s">
        <v>276</v>
      </c>
      <c r="G49" s="274" t="s">
        <v>277</v>
      </c>
      <c r="H49" s="275"/>
      <c r="I49" s="276" t="s">
        <v>278</v>
      </c>
      <c r="J49" s="276" t="s">
        <v>279</v>
      </c>
      <c r="K49" s="277" t="s">
        <v>278</v>
      </c>
      <c r="L49" s="278" t="s">
        <v>279</v>
      </c>
      <c r="M49" s="277" t="s">
        <v>278</v>
      </c>
      <c r="N49" s="278" t="s">
        <v>279</v>
      </c>
      <c r="O49" s="277" t="s">
        <v>278</v>
      </c>
      <c r="P49" s="278" t="s">
        <v>279</v>
      </c>
      <c r="Q49" s="279" t="s">
        <v>280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281</v>
      </c>
      <c r="B51" s="288" t="s">
        <v>281</v>
      </c>
      <c r="C51" s="289" t="s">
        <v>11</v>
      </c>
      <c r="D51" s="290">
        <v>11</v>
      </c>
      <c r="E51" s="290">
        <v>1</v>
      </c>
      <c r="F51" s="291" t="s">
        <v>124</v>
      </c>
      <c r="G51" s="292">
        <f aca="true" t="shared" si="0" ref="G51:G62">IF(E51&lt;50,IF(E51&lt;25,IF(E51&lt;5,"","1"),"2"),"3")</f>
      </c>
      <c r="H51" s="293"/>
      <c r="I51" s="292"/>
      <c r="J51" s="292">
        <v>1</v>
      </c>
      <c r="K51" s="294" t="s">
        <v>164</v>
      </c>
      <c r="L51" s="295">
        <v>2</v>
      </c>
      <c r="M51" s="294"/>
      <c r="N51" s="295"/>
      <c r="O51" s="294"/>
      <c r="P51" s="295"/>
      <c r="Q51" s="292">
        <v>1</v>
      </c>
    </row>
    <row r="52" spans="1:17" ht="11.25">
      <c r="A52" s="296" t="s">
        <v>282</v>
      </c>
      <c r="B52" s="297" t="s">
        <v>283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284</v>
      </c>
      <c r="B53" s="297" t="s">
        <v>285</v>
      </c>
      <c r="C53" s="298" t="s">
        <v>28</v>
      </c>
      <c r="D53" s="299">
        <v>9</v>
      </c>
      <c r="E53" s="299">
        <v>1</v>
      </c>
      <c r="F53" s="300" t="s">
        <v>124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166</v>
      </c>
      <c r="P53" s="303">
        <v>1</v>
      </c>
      <c r="Q53" s="301">
        <v>1</v>
      </c>
    </row>
    <row r="54" spans="1:17" ht="22.5">
      <c r="A54" s="296" t="s">
        <v>286</v>
      </c>
      <c r="B54" s="297" t="s">
        <v>287</v>
      </c>
      <c r="C54" s="304" t="s">
        <v>36</v>
      </c>
      <c r="D54" s="299">
        <v>8</v>
      </c>
      <c r="E54" s="299"/>
      <c r="F54" s="300" t="s">
        <v>128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288</v>
      </c>
      <c r="B55" s="297" t="s">
        <v>289</v>
      </c>
      <c r="C55" s="304" t="s">
        <v>43</v>
      </c>
      <c r="D55" s="299">
        <v>7</v>
      </c>
      <c r="E55" s="299">
        <v>40</v>
      </c>
      <c r="F55" s="300" t="s">
        <v>130</v>
      </c>
      <c r="G55" s="301" t="str">
        <f t="shared" si="0"/>
        <v>2</v>
      </c>
      <c r="H55" s="293"/>
      <c r="I55" s="301" t="s">
        <v>174</v>
      </c>
      <c r="J55" s="301">
        <v>3</v>
      </c>
      <c r="K55" s="302" t="s">
        <v>169</v>
      </c>
      <c r="L55" s="303">
        <v>4</v>
      </c>
      <c r="M55" s="302" t="s">
        <v>176</v>
      </c>
      <c r="N55" s="303">
        <v>2</v>
      </c>
      <c r="O55" s="302"/>
      <c r="P55" s="303">
        <v>1</v>
      </c>
      <c r="Q55" s="301">
        <v>3</v>
      </c>
    </row>
    <row r="56" spans="1:17" ht="33.75">
      <c r="A56" s="296" t="s">
        <v>290</v>
      </c>
      <c r="B56" s="297" t="s">
        <v>291</v>
      </c>
      <c r="C56" s="304" t="s">
        <v>48</v>
      </c>
      <c r="D56" s="299">
        <v>6</v>
      </c>
      <c r="E56" s="299">
        <v>41</v>
      </c>
      <c r="F56" s="300" t="s">
        <v>130</v>
      </c>
      <c r="G56" s="301" t="str">
        <f t="shared" si="0"/>
        <v>2</v>
      </c>
      <c r="H56" s="293"/>
      <c r="I56" s="301" t="s">
        <v>292</v>
      </c>
      <c r="J56" s="301">
        <v>3</v>
      </c>
      <c r="K56" s="302" t="s">
        <v>171</v>
      </c>
      <c r="L56" s="303">
        <v>2</v>
      </c>
      <c r="M56" s="302" t="s">
        <v>177</v>
      </c>
      <c r="N56" s="303">
        <v>1</v>
      </c>
      <c r="O56" s="302"/>
      <c r="P56" s="303"/>
      <c r="Q56" s="301">
        <v>4</v>
      </c>
    </row>
    <row r="57" spans="1:17" ht="22.5">
      <c r="A57" s="296" t="s">
        <v>293</v>
      </c>
      <c r="B57" s="297" t="s">
        <v>294</v>
      </c>
      <c r="C57" s="298" t="s">
        <v>53</v>
      </c>
      <c r="D57" s="299">
        <v>5</v>
      </c>
      <c r="E57" s="299">
        <v>2</v>
      </c>
      <c r="F57" s="300" t="s">
        <v>124</v>
      </c>
      <c r="G57" s="301">
        <f t="shared" si="0"/>
      </c>
      <c r="H57" s="293"/>
      <c r="I57" s="301"/>
      <c r="J57" s="301"/>
      <c r="K57" s="302" t="s">
        <v>167</v>
      </c>
      <c r="L57" s="303">
        <v>2</v>
      </c>
      <c r="M57" s="302" t="s">
        <v>168</v>
      </c>
      <c r="N57" s="303">
        <v>3</v>
      </c>
      <c r="O57" s="302"/>
      <c r="P57" s="303">
        <v>1</v>
      </c>
      <c r="Q57" s="301">
        <v>2</v>
      </c>
    </row>
    <row r="58" spans="1:17" ht="22.5">
      <c r="A58" s="296" t="s">
        <v>295</v>
      </c>
      <c r="B58" s="297" t="s">
        <v>296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297</v>
      </c>
      <c r="B59" s="297" t="s">
        <v>298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299</v>
      </c>
      <c r="B60" s="297" t="s">
        <v>300</v>
      </c>
      <c r="C60" s="298" t="s">
        <v>64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301</v>
      </c>
      <c r="B61" s="297" t="s">
        <v>301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302</v>
      </c>
      <c r="B62" s="306" t="s">
        <v>303</v>
      </c>
      <c r="C62" s="307" t="s">
        <v>72</v>
      </c>
      <c r="D62" s="308">
        <v>0</v>
      </c>
      <c r="E62" s="308">
        <v>15</v>
      </c>
      <c r="F62" s="309" t="s">
        <v>130</v>
      </c>
      <c r="G62" s="310" t="str">
        <f t="shared" si="0"/>
        <v>1</v>
      </c>
      <c r="H62" s="293"/>
      <c r="I62" s="310" t="s">
        <v>173</v>
      </c>
      <c r="J62" s="310">
        <v>4</v>
      </c>
      <c r="K62" s="311"/>
      <c r="L62" s="312">
        <v>3</v>
      </c>
      <c r="M62" s="311"/>
      <c r="N62" s="312">
        <v>2</v>
      </c>
      <c r="O62" s="311"/>
      <c r="P62" s="312">
        <v>1</v>
      </c>
      <c r="Q62" s="310">
        <v>1</v>
      </c>
    </row>
    <row r="63" spans="8:16" ht="27.75" customHeight="1" thickBot="1">
      <c r="H63" s="313" t="s">
        <v>280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2013-10-16T14:33:27Z</dcterms:created>
  <dcterms:modified xsi:type="dcterms:W3CDTF">2013-10-16T14:33:32Z</dcterms:modified>
  <cp:category/>
  <cp:version/>
  <cp:contentType/>
  <cp:contentStatus/>
</cp:coreProperties>
</file>