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<sst xmlns="http://schemas.openxmlformats.org/spreadsheetml/2006/main" count="639" uniqueCount="319">
  <si>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</si>
  <si>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</si>
  <si>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</si>
  <si>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</si>
  <si>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</si>
  <si>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</si>
  <si>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</si>
  <si>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</si>
  <si>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</si>
  <si>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</si>
  <si>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</si>
  <si>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</si>
  <si>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</si>
  <si>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</si>
  <si>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</si>
  <si>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</si>
  <si>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</si>
  <si>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</si>
  <si>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</si>
  <si>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</si>
  <si>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</si>
  <si>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</si>
  <si>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</si>
  <si>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</si>
  <si>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</si>
  <si>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</si>
  <si>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</si>
  <si>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</si>
  <si>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</si>
  <si>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</si>
  <si>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</si>
  <si>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</si>
  <si>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</si>
  <si>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</si>
  <si>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</si>
  <si>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</si>
  <si>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</si>
  <si>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</si>
  <si>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</si>
  <si>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</si>
  <si>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</si>
  <si>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</si>
  <si>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</si>
  <si>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</si>
  <si>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</si>
  <si>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</si>
  <si>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</si>
  <si>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</si>
  <si>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</si>
  <si>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</si>
  <si>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</si>
  <si>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</si>
  <si>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</si>
  <si>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</si>
  <si>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</si>
  <si>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</si>
  <si>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</si>
  <si>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</si>
  <si>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</si>
  <si>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</si>
  <si>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</si>
  <si>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</si>
  <si>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</si>
  <si>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</si>
  <si>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</si>
  <si>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</si>
  <si>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</si>
  <si>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</si>
  <si>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</si>
  <si>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</si>
  <si>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</si>
  <si>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</si>
  <si>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</si>
  <si>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</si>
  <si>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</si>
  <si>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</si>
  <si>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</si>
  <si>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</si>
  <si>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</si>
  <si>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</si>
  <si>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</si>
  <si>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</si>
  <si>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</si>
  <si>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</si>
  <si>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</si>
  <si>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</si>
  <si>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</si>
  <si>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</si>
  <si>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</si>
  <si>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</si>
  <si>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</si>
  <si>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</si>
  <si>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</si>
  <si>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</si>
  <si>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</si>
  <si>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</si>
  <si>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</si>
  <si>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</si>
  <si>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</si>
  <si>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</si>
  <si>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</si>
  <si>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</si>
  <si>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</si>
  <si>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</si>
  <si>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</si>
  <si>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</si>
  <si>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</si>
  <si>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</si>
  <si>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</si>
  <si>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</si>
  <si>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</si>
  <si>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</si>
  <si>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</si>
  <si>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</si>
  <si>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</si>
  <si>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</si>
  <si>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</si>
  <si>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</si>
  <si>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</si>
  <si>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</si>
  <si>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</si>
  <si>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</si>
  <si>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</si>
  <si>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</si>
  <si>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</si>
  <si>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</si>
  <si>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</si>
  <si>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</si>
  <si>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</si>
  <si>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</si>
  <si>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</si>
  <si>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</si>
  <si>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</si>
  <si>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</si>
  <si>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</si>
  <si>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</si>
  <si>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</si>
  <si>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</si>
  <si>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</si>
  <si>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</si>
  <si>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</si>
  <si>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</si>
  <si>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</si>
  <si>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</si>
  <si>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</si>
  <si>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</si>
  <si>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</si>
  <si>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</si>
  <si>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</si>
  <si>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</si>
  <si>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</si>
  <si>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</si>
  <si>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</si>
  <si>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</si>
  <si>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</si>
  <si>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</si>
  <si>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</si>
  <si>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</si>
  <si>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</si>
  <si>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</si>
  <si>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</si>
  <si>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</si>
  <si>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</si>
  <si>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</si>
  <si>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</si>
  <si>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</si>
  <si>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</si>
  <si>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</si>
  <si>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</si>
  <si>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</si>
  <si>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</si>
  <si>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</si>
  <si>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</si>
  <si>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</si>
  <si>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</si>
  <si>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</si>
  <si>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</si>
  <si>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</si>
  <si>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</si>
  <si>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</si>
  <si>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</si>
  <si>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</si>
  <si>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</si>
  <si>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</si>
  <si>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</si>
  <si>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</si>
  <si>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</si>
  <si>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</si>
  <si>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</si>
  <si>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</si>
  <si>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</si>
  <si>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</si>
  <si>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</si>
  <si>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</si>
  <si>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</si>
  <si>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</si>
  <si>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</si>
  <si>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</si>
  <si>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</si>
  <si>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</si>
  <si>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</si>
  <si>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</si>
  <si>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</si>
  <si>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</si>
  <si>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</si>
  <si>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</si>
  <si>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</si>
  <si>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</si>
  <si>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</si>
  <si>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</si>
  <si>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</si>
  <si>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</si>
  <si>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</si>
  <si>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</si>
  <si>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</si>
  <si>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</si>
  <si>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</si>
  <si>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</si>
  <si>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</si>
  <si>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</si>
  <si>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</si>
  <si>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</si>
  <si>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</si>
  <si>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</si>
  <si>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</si>
  <si>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</si>
  <si>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</si>
  <si>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</si>
  <si>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</si>
  <si>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</si>
  <si>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</si>
  <si>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</si>
  <si>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</si>
  <si>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</si>
  <si>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</si>
  <si>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</si>
  <si>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</si>
  <si>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</si>
  <si>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</si>
  <si>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</si>
  <si>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</si>
  <si>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</si>
  <si>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</si>
  <si>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</si>
  <si>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</si>
  <si>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</si>
  <si>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</si>
  <si>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</si>
  <si>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</si>
  <si>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</si>
  <si>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</si>
  <si>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</si>
  <si>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</si>
  <si>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</si>
  <si>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</si>
  <si>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</si>
  <si>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</si>
  <si>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</si>
  <si>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</si>
  <si>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***</t>
  </si>
  <si>
    <t>**</t>
  </si>
  <si>
    <t xml:space="preserve">Sédiments minéraux de grande taille (pierres, galets) (25 à 250 mm) </t>
  </si>
  <si>
    <t>Pierres, galets</t>
  </si>
  <si>
    <t>5,9,12</t>
  </si>
  <si>
    <t>6,8,11</t>
  </si>
  <si>
    <t xml:space="preserve">Blocs (&gt; 250 mm) inclus dans une matrice d’éléments minéraux de grande taille (25 à 250 mm) </t>
  </si>
  <si>
    <t>Blocs</t>
  </si>
  <si>
    <t xml:space="preserve"> 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</si>
  <si>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</si>
  <si>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</si>
  <si>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</si>
  <si>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</si>
  <si>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</si>
  <si>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</si>
  <si>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</si>
  <si>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</si>
  <si>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</si>
  <si>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</si>
  <si>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</si>
  <si>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06109100</t>
  </si>
  <si>
    <t>Leuctra</t>
  </si>
  <si>
    <t>Cheumatopsyche</t>
  </si>
  <si>
    <t>Hydropsyche</t>
  </si>
  <si>
    <t>Hydroptila</t>
  </si>
  <si>
    <t>Homilia</t>
  </si>
  <si>
    <t/>
  </si>
  <si>
    <t>Mystacides</t>
  </si>
  <si>
    <t>Polycentropodidae sp.</t>
  </si>
  <si>
    <t>Psychomyia</t>
  </si>
  <si>
    <t>Baetis</t>
  </si>
  <si>
    <t>Centroptilum</t>
  </si>
  <si>
    <t>Procloeon</t>
  </si>
  <si>
    <t>Caenis</t>
  </si>
  <si>
    <t>Ecdyonurus</t>
  </si>
  <si>
    <t>Heptagenia</t>
  </si>
  <si>
    <t>Rhithrogena</t>
  </si>
  <si>
    <t>Heptageniidae sp.</t>
  </si>
  <si>
    <t>Choroterpes</t>
  </si>
  <si>
    <t>Micronecta</t>
  </si>
  <si>
    <t>Hydroporinae</t>
  </si>
  <si>
    <t>Elmis</t>
  </si>
  <si>
    <t>Esolus</t>
  </si>
  <si>
    <t>Limnius</t>
  </si>
  <si>
    <t>Stenelmis</t>
  </si>
  <si>
    <t>Hydrophilinae</t>
  </si>
  <si>
    <t>Chironomidae sp.</t>
  </si>
  <si>
    <t>Empididae sp.</t>
  </si>
  <si>
    <t>Limoniidae sp.</t>
  </si>
  <si>
    <t>Rhagionidae sp.</t>
  </si>
  <si>
    <t>Simuliidae sp.</t>
  </si>
  <si>
    <t>Calopteryx</t>
  </si>
  <si>
    <t>Onychogomphus</t>
  </si>
  <si>
    <t>Gammarus</t>
  </si>
  <si>
    <t>Copepodes sp.</t>
  </si>
  <si>
    <t>P</t>
  </si>
  <si>
    <t>Ostracodes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</si>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</sst>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109100_DROM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DROME</v>
          </cell>
          <cell r="I11" t="str">
            <v>06109100</v>
          </cell>
          <cell r="L11">
            <v>42206</v>
          </cell>
        </row>
        <row r="23">
          <cell r="E23">
            <v>845097</v>
          </cell>
          <cell r="K23">
            <v>107</v>
          </cell>
        </row>
        <row r="24">
          <cell r="E24">
            <v>6409128</v>
          </cell>
          <cell r="H24">
            <v>6409214</v>
          </cell>
        </row>
        <row r="37">
          <cell r="E37">
            <v>130</v>
          </cell>
        </row>
        <row r="38">
          <cell r="E38">
            <v>16.9</v>
          </cell>
        </row>
        <row r="40">
          <cell r="E40">
            <v>363</v>
          </cell>
        </row>
        <row r="49">
          <cell r="F49" t="str">
            <v>P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93</v>
          </cell>
          <cell r="H51" t="str">
            <v>D</v>
          </cell>
          <cell r="J51">
            <v>4</v>
          </cell>
          <cell r="K51">
            <v>4</v>
          </cell>
        </row>
        <row r="52">
          <cell r="F52">
            <v>1</v>
          </cell>
          <cell r="H52" t="str">
            <v>M</v>
          </cell>
          <cell r="I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F54" t="str">
            <v>P</v>
          </cell>
        </row>
        <row r="56">
          <cell r="F56">
            <v>1</v>
          </cell>
          <cell r="H56" t="str">
            <v>M</v>
          </cell>
          <cell r="I56">
            <v>1</v>
          </cell>
        </row>
        <row r="57">
          <cell r="F57">
            <v>2</v>
          </cell>
          <cell r="H57" t="str">
            <v>M</v>
          </cell>
        </row>
        <row r="58">
          <cell r="F58">
            <v>1</v>
          </cell>
          <cell r="H58" t="str">
            <v>M</v>
          </cell>
        </row>
      </sheetData>
      <sheetData sheetId="1">
        <row r="147">
          <cell r="B147" t="str">
            <v>S28 (racines)</v>
          </cell>
          <cell r="E147" t="str">
            <v>N3</v>
          </cell>
          <cell r="G147">
            <v>10</v>
          </cell>
          <cell r="H147" t="str">
            <v>Stable</v>
          </cell>
          <cell r="J147">
            <v>0</v>
          </cell>
        </row>
        <row r="148">
          <cell r="B148" t="str">
            <v>S30</v>
          </cell>
          <cell r="E148" t="str">
            <v>N5</v>
          </cell>
          <cell r="G148">
            <v>15</v>
          </cell>
          <cell r="H148" t="str">
            <v>Stable</v>
          </cell>
          <cell r="J148">
            <v>0</v>
          </cell>
        </row>
        <row r="149">
          <cell r="B149" t="str">
            <v>S9</v>
          </cell>
          <cell r="E149" t="str">
            <v>N1</v>
          </cell>
          <cell r="G149">
            <v>15</v>
          </cell>
          <cell r="H149" t="str">
            <v>Stable</v>
          </cell>
          <cell r="J149">
            <v>0</v>
          </cell>
        </row>
        <row r="150">
          <cell r="B150" t="str">
            <v>S25 (sable)</v>
          </cell>
          <cell r="E150" t="str">
            <v>N1</v>
          </cell>
          <cell r="G150">
            <v>25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10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N3</v>
          </cell>
          <cell r="G152">
            <v>20</v>
          </cell>
          <cell r="H152" t="str">
            <v>Stable</v>
          </cell>
          <cell r="J152">
            <v>0</v>
          </cell>
        </row>
        <row r="153">
          <cell r="B153" t="str">
            <v>S24</v>
          </cell>
          <cell r="E153" t="str">
            <v>N1</v>
          </cell>
          <cell r="G153">
            <v>10</v>
          </cell>
          <cell r="H153" t="str">
            <v>Stable</v>
          </cell>
          <cell r="J153">
            <v>2</v>
          </cell>
        </row>
        <row r="154">
          <cell r="B154" t="str">
            <v>S24</v>
          </cell>
          <cell r="E154" t="str">
            <v>N3</v>
          </cell>
          <cell r="G154">
            <v>15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N5</v>
          </cell>
          <cell r="G155">
            <v>15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N1</v>
          </cell>
          <cell r="G156">
            <v>30</v>
          </cell>
          <cell r="H156" t="str">
            <v>Stable</v>
          </cell>
          <cell r="J156">
            <v>2</v>
          </cell>
        </row>
        <row r="157">
          <cell r="B157" t="str">
            <v>S24</v>
          </cell>
          <cell r="E157" t="str">
            <v>N3</v>
          </cell>
          <cell r="G157">
            <v>15</v>
          </cell>
          <cell r="H157" t="str">
            <v>Stable</v>
          </cell>
          <cell r="J157">
            <v>0</v>
          </cell>
        </row>
        <row r="158">
          <cell r="B158" t="str">
            <v>S24</v>
          </cell>
          <cell r="E158" t="str">
            <v>N5</v>
          </cell>
          <cell r="G158">
            <v>25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06109100</v>
          </cell>
          <cell r="C23" t="str">
            <v>DROME</v>
          </cell>
          <cell r="D23" t="str">
            <v>DROME A LIVRON-SUR-DROME</v>
          </cell>
          <cell r="O23">
            <v>130</v>
          </cell>
          <cell r="P23">
            <v>363</v>
          </cell>
        </row>
        <row r="24">
          <cell r="K24">
            <v>845097</v>
          </cell>
          <cell r="L24">
            <v>6409128</v>
          </cell>
          <cell r="N24">
            <v>6409214</v>
          </cell>
        </row>
        <row r="39">
          <cell r="D39">
            <v>42206</v>
          </cell>
          <cell r="E39">
            <v>16.9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 t="str">
            <v>P</v>
          </cell>
          <cell r="I41" t="str">
            <v/>
          </cell>
        </row>
        <row r="42">
          <cell r="H42">
            <v>1</v>
          </cell>
          <cell r="I42" t="str">
            <v>M</v>
          </cell>
        </row>
        <row r="43">
          <cell r="H43">
            <v>93</v>
          </cell>
          <cell r="I43" t="str">
            <v>D</v>
          </cell>
        </row>
        <row r="44">
          <cell r="H44">
            <v>1</v>
          </cell>
          <cell r="I44" t="str">
            <v>M</v>
          </cell>
        </row>
        <row r="45">
          <cell r="H45">
            <v>1</v>
          </cell>
          <cell r="I45" t="str">
            <v>M</v>
          </cell>
        </row>
        <row r="46">
          <cell r="H46" t="str">
            <v>P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1</v>
          </cell>
          <cell r="I48" t="str">
            <v>M</v>
          </cell>
        </row>
        <row r="49">
          <cell r="H49">
            <v>2</v>
          </cell>
          <cell r="I49" t="str">
            <v>M</v>
          </cell>
        </row>
        <row r="50">
          <cell r="H50">
            <v>1</v>
          </cell>
          <cell r="I50" t="str">
            <v>M</v>
          </cell>
        </row>
        <row r="66">
          <cell r="D66" t="str">
            <v>S28</v>
          </cell>
          <cell r="E66" t="str">
            <v>N3</v>
          </cell>
          <cell r="F66" t="str">
            <v>PhA</v>
          </cell>
          <cell r="G66">
            <v>10</v>
          </cell>
          <cell r="H66">
            <v>0</v>
          </cell>
          <cell r="I66" t="str">
            <v>Stable</v>
          </cell>
        </row>
        <row r="67">
          <cell r="D67" t="str">
            <v>S30</v>
          </cell>
          <cell r="E67" t="str">
            <v>N5</v>
          </cell>
          <cell r="F67" t="str">
            <v>PhA</v>
          </cell>
          <cell r="G67">
            <v>15</v>
          </cell>
          <cell r="H67">
            <v>0</v>
          </cell>
          <cell r="I67" t="str">
            <v>Stable</v>
          </cell>
        </row>
        <row r="68">
          <cell r="D68" t="str">
            <v>S9</v>
          </cell>
          <cell r="E68" t="str">
            <v>N1</v>
          </cell>
          <cell r="F68" t="str">
            <v>PhA</v>
          </cell>
          <cell r="G68">
            <v>15</v>
          </cell>
          <cell r="H68">
            <v>0</v>
          </cell>
          <cell r="I68" t="str">
            <v>Stable</v>
          </cell>
        </row>
        <row r="69">
          <cell r="D69" t="str">
            <v>S25</v>
          </cell>
          <cell r="E69" t="str">
            <v>N1</v>
          </cell>
          <cell r="F69" t="str">
            <v>PhA</v>
          </cell>
          <cell r="G69">
            <v>25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10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20</v>
          </cell>
          <cell r="H71">
            <v>0</v>
          </cell>
          <cell r="I71" t="str">
            <v>Stable</v>
          </cell>
        </row>
        <row r="72">
          <cell r="D72" t="str">
            <v>S24</v>
          </cell>
          <cell r="E72" t="str">
            <v>N1</v>
          </cell>
          <cell r="F72" t="str">
            <v>PhB</v>
          </cell>
          <cell r="G72">
            <v>10</v>
          </cell>
          <cell r="H72">
            <v>2</v>
          </cell>
          <cell r="I72" t="str">
            <v>Stable</v>
          </cell>
        </row>
        <row r="73">
          <cell r="D73" t="str">
            <v>S24</v>
          </cell>
          <cell r="E73" t="str">
            <v>N3</v>
          </cell>
          <cell r="F73" t="str">
            <v>PhB</v>
          </cell>
          <cell r="G73">
            <v>15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N5</v>
          </cell>
          <cell r="F74" t="str">
            <v>PhC</v>
          </cell>
          <cell r="G74">
            <v>15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N1</v>
          </cell>
          <cell r="F75" t="str">
            <v>PhC</v>
          </cell>
          <cell r="G75">
            <v>30</v>
          </cell>
          <cell r="H75">
            <v>2</v>
          </cell>
          <cell r="I75" t="str">
            <v>Stable</v>
          </cell>
        </row>
        <row r="76">
          <cell r="D76" t="str">
            <v>S24</v>
          </cell>
          <cell r="E76" t="str">
            <v>N3</v>
          </cell>
          <cell r="F76" t="str">
            <v>PhC</v>
          </cell>
          <cell r="G76">
            <v>15</v>
          </cell>
          <cell r="H76">
            <v>0</v>
          </cell>
          <cell r="I76" t="str">
            <v>Stable</v>
          </cell>
        </row>
        <row r="77">
          <cell r="D77" t="str">
            <v>S24</v>
          </cell>
          <cell r="E77" t="str">
            <v>N5</v>
          </cell>
          <cell r="F77" t="str">
            <v>PhC</v>
          </cell>
          <cell r="G77">
            <v>25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55">
      <selection activeCell="A88" sqref="A88:G124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5" t="s">
        <v>0</v>
      </c>
      <c r="B1" s="25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7"/>
      <c r="B2" s="257"/>
      <c r="C2" s="25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5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59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59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59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59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59"/>
      <c r="H9" s="261" t="s">
        <v>56</v>
      </c>
      <c r="I9" s="262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59"/>
      <c r="H10" s="263"/>
      <c r="I10" s="264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59"/>
      <c r="H11" s="263"/>
      <c r="I11" s="264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59"/>
      <c r="H12" s="263"/>
      <c r="I12" s="264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0"/>
      <c r="H13" s="265"/>
      <c r="I13" s="266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58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59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59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59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59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0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06109100</v>
      </c>
      <c r="C23" s="36" t="str">
        <f>'[1]1-Fiche Terrain'!C11:F11</f>
        <v>DROME</v>
      </c>
      <c r="D23" s="36" t="str">
        <f>VLOOKUP(B23,'[1](BASE)'!A:W,15,FALSE)</f>
        <v>DROME A LIVRON-SUR-DROME</v>
      </c>
      <c r="E23" s="36" t="str">
        <f>VLOOKUP(B23,'[1](BASE)'!A:W,10,FALSE)</f>
        <v>LIVRON-SUR-DROME</v>
      </c>
      <c r="F23" s="36" t="str">
        <f>VLOOKUP(B23,'[1](BASE)'!A:W,11,FALSE)</f>
        <v>26165</v>
      </c>
      <c r="G23" s="36"/>
      <c r="H23" s="36"/>
      <c r="I23" s="36">
        <f>IF('[1]1-Fiche Terrain'!K23="","",'[1]1-Fiche Terrain'!K23)</f>
        <v>107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130</v>
      </c>
      <c r="P23" s="38">
        <f>'[1]1-Fiche Terrain'!E40</f>
        <v>363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844415</v>
      </c>
      <c r="H24" s="42">
        <f>VLOOKUP(B23,'[1](BASE)'!A:W,17,FALSE)</f>
        <v>6409460</v>
      </c>
      <c r="I24" s="43"/>
      <c r="J24" s="43"/>
      <c r="K24" s="44">
        <f>'[1]1-Fiche Terrain'!E23</f>
        <v>845097</v>
      </c>
      <c r="L24" s="44">
        <f>'[1]1-Fiche Terrain'!E24</f>
        <v>6409128</v>
      </c>
      <c r="M24" s="44">
        <v>844761</v>
      </c>
      <c r="N24" s="44">
        <f>'[1]1-Fiche Terrain'!H24</f>
        <v>6409214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5" t="s">
        <v>106</v>
      </c>
      <c r="B25" s="267"/>
      <c r="C25" s="256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5" t="s">
        <v>118</v>
      </c>
      <c r="H32" s="267"/>
      <c r="I32" s="267"/>
      <c r="J32" s="256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06109100</v>
      </c>
      <c r="B39" s="71" t="str">
        <f>C23</f>
        <v>DROME</v>
      </c>
      <c r="C39" s="72" t="str">
        <f>D23</f>
        <v>DROME A LIVRON-SUR-DROME</v>
      </c>
      <c r="D39" s="73">
        <f>'[1]1-Fiche Terrain'!L11</f>
        <v>42206</v>
      </c>
      <c r="E39" s="74">
        <f>'[1]1-Fiche Terrain'!E38</f>
        <v>16.9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68"/>
      <c r="B41" s="269"/>
      <c r="C41" s="269"/>
      <c r="D41" s="269"/>
      <c r="E41" s="270"/>
      <c r="F41" s="75" t="s">
        <v>131</v>
      </c>
      <c r="G41" s="76" t="s">
        <v>28</v>
      </c>
      <c r="H41" s="35" t="str">
        <f>'[1]1-Fiche Terrain'!F49</f>
        <v>P</v>
      </c>
      <c r="I41" s="77">
        <f>IF('[1]1-Fiche Terrain'!H49="","",'[1]1-Fiche Terrain'!H49)</f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93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1</v>
      </c>
      <c r="I44" s="77" t="str">
        <f>IF('[1]1-Fiche Terrain'!H52="","",'[1]1-Fiche Terrain'!H52)</f>
        <v>M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 t="str">
        <f>'[1]1-Fiche Terrain'!F54</f>
        <v>P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1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2</v>
      </c>
      <c r="I49" s="77" t="str">
        <f>IF('[1]1-Fiche Terrain'!H57="","",'[1]1-Fiche Terrain'!H57)</f>
        <v>M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1</v>
      </c>
      <c r="I50" s="77" t="str">
        <f>IF('[1]1-Fiche Terrain'!H58="","",'[1]1-Fiche Terrain'!H58)</f>
        <v>M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5" t="s">
        <v>142</v>
      </c>
      <c r="B52" s="267"/>
      <c r="C52" s="267"/>
      <c r="D52" s="267"/>
      <c r="E52" s="256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06109100</v>
      </c>
      <c r="B66" s="96">
        <f>D39</f>
        <v>42206</v>
      </c>
      <c r="C66" s="97" t="s">
        <v>169</v>
      </c>
      <c r="D66" s="98" t="str">
        <f>LEFT('[1]2-Fiche illustration'!B147,3)</f>
        <v>S28</v>
      </c>
      <c r="E66" s="99" t="str">
        <f>'[1]2-Fiche illustration'!E147</f>
        <v>N3</v>
      </c>
      <c r="F66" s="100" t="s">
        <v>13</v>
      </c>
      <c r="G66" s="35">
        <f>'[1]2-Fiche illustration'!G147</f>
        <v>10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06109100</v>
      </c>
      <c r="B67" s="103">
        <f t="shared" si="0"/>
        <v>42206</v>
      </c>
      <c r="C67" s="97" t="s">
        <v>170</v>
      </c>
      <c r="D67" s="98" t="str">
        <f>LEFT('[1]2-Fiche illustration'!B148,3)</f>
        <v>S30</v>
      </c>
      <c r="E67" s="99" t="str">
        <f>'[1]2-Fiche illustration'!E148</f>
        <v>N5</v>
      </c>
      <c r="F67" s="100" t="s">
        <v>13</v>
      </c>
      <c r="G67" s="35">
        <f>'[1]2-Fiche illustration'!G148</f>
        <v>15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06109100</v>
      </c>
      <c r="B68" s="103">
        <f t="shared" si="0"/>
        <v>42206</v>
      </c>
      <c r="C68" s="97" t="s">
        <v>171</v>
      </c>
      <c r="D68" s="98" t="str">
        <f>LEFT('[1]2-Fiche illustration'!B149,3)</f>
        <v>S9</v>
      </c>
      <c r="E68" s="99" t="str">
        <f>'[1]2-Fiche illustration'!E149</f>
        <v>N1</v>
      </c>
      <c r="F68" s="100" t="s">
        <v>13</v>
      </c>
      <c r="G68" s="35">
        <f>'[1]2-Fiche illustration'!G149</f>
        <v>15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06109100</v>
      </c>
      <c r="B69" s="103">
        <f t="shared" si="0"/>
        <v>42206</v>
      </c>
      <c r="C69" s="97" t="s">
        <v>172</v>
      </c>
      <c r="D69" s="98" t="str">
        <f>LEFT('[1]2-Fiche illustration'!B150,3)</f>
        <v>S25</v>
      </c>
      <c r="E69" s="99" t="str">
        <f>'[1]2-Fiche illustration'!E150</f>
        <v>N1</v>
      </c>
      <c r="F69" s="100" t="s">
        <v>13</v>
      </c>
      <c r="G69" s="35">
        <f>'[1]2-Fiche illustration'!G150</f>
        <v>25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06109100</v>
      </c>
      <c r="B70" s="103">
        <f t="shared" si="0"/>
        <v>42206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10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06109100</v>
      </c>
      <c r="B71" s="103">
        <f t="shared" si="0"/>
        <v>42206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20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06109100</v>
      </c>
      <c r="B72" s="103">
        <f t="shared" si="0"/>
        <v>42206</v>
      </c>
      <c r="C72" s="97" t="s">
        <v>175</v>
      </c>
      <c r="D72" s="98" t="str">
        <f>LEFT('[1]2-Fiche illustration'!B153,3)</f>
        <v>S24</v>
      </c>
      <c r="E72" s="99" t="str">
        <f>'[1]2-Fiche illustration'!E153</f>
        <v>N1</v>
      </c>
      <c r="F72" s="100" t="s">
        <v>21</v>
      </c>
      <c r="G72" s="35">
        <f>'[1]2-Fiche illustration'!G153</f>
        <v>10</v>
      </c>
      <c r="H72" s="35">
        <f>'[1]2-Fiche illustration'!J153</f>
        <v>2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06109100</v>
      </c>
      <c r="B73" s="103">
        <f t="shared" si="0"/>
        <v>42206</v>
      </c>
      <c r="C73" s="97" t="s">
        <v>176</v>
      </c>
      <c r="D73" s="98" t="str">
        <f>LEFT('[1]2-Fiche illustration'!B154,3)</f>
        <v>S24</v>
      </c>
      <c r="E73" s="99" t="str">
        <f>'[1]2-Fiche illustration'!E154</f>
        <v>N3</v>
      </c>
      <c r="F73" s="100" t="s">
        <v>21</v>
      </c>
      <c r="G73" s="35">
        <f>'[1]2-Fiche illustration'!G154</f>
        <v>15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06109100</v>
      </c>
      <c r="B74" s="103">
        <f t="shared" si="0"/>
        <v>42206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N5</v>
      </c>
      <c r="F74" s="100" t="s">
        <v>30</v>
      </c>
      <c r="G74" s="35">
        <f>'[1]2-Fiche illustration'!G155</f>
        <v>15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06109100</v>
      </c>
      <c r="B75" s="103">
        <f t="shared" si="0"/>
        <v>42206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N1</v>
      </c>
      <c r="F75" s="100" t="s">
        <v>30</v>
      </c>
      <c r="G75" s="35">
        <f>'[1]2-Fiche illustration'!G156</f>
        <v>30</v>
      </c>
      <c r="H75" s="35">
        <f>'[1]2-Fiche illustration'!J156</f>
        <v>2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06109100</v>
      </c>
      <c r="B76" s="103">
        <f t="shared" si="0"/>
        <v>42206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N3</v>
      </c>
      <c r="F76" s="100" t="s">
        <v>30</v>
      </c>
      <c r="G76" s="35">
        <f>'[1]2-Fiche illustration'!G157</f>
        <v>15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06109100</v>
      </c>
      <c r="B77" s="103">
        <f t="shared" si="0"/>
        <v>42206</v>
      </c>
      <c r="C77" s="97" t="s">
        <v>180</v>
      </c>
      <c r="D77" s="98" t="str">
        <f>LEFT('[1]2-Fiche illustration'!B158,3)</f>
        <v>S24</v>
      </c>
      <c r="E77" s="99" t="str">
        <f>'[1]2-Fiche illustration'!E158</f>
        <v>N5</v>
      </c>
      <c r="F77" s="100" t="s">
        <v>30</v>
      </c>
      <c r="G77" s="35">
        <f>'[1]2-Fiche illustration'!G158</f>
        <v>25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5" t="s">
        <v>181</v>
      </c>
      <c r="B79" s="256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1" t="s">
        <v>187</v>
      </c>
      <c r="F86" s="271"/>
      <c r="G86" s="271"/>
      <c r="H86" s="272" t="s">
        <v>188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7" t="s">
        <v>279</v>
      </c>
      <c r="B88" s="335">
        <v>42206</v>
      </c>
      <c r="C88" s="334" t="s">
        <v>280</v>
      </c>
      <c r="D88" s="334">
        <v>69</v>
      </c>
      <c r="E88" s="336">
        <v>2</v>
      </c>
      <c r="F88" s="336">
        <v>3</v>
      </c>
      <c r="G88" s="336">
        <v>12</v>
      </c>
    </row>
    <row r="89" spans="1:7" ht="15">
      <c r="A89" s="337" t="s">
        <v>279</v>
      </c>
      <c r="B89" s="335">
        <v>42206</v>
      </c>
      <c r="C89" s="334" t="s">
        <v>281</v>
      </c>
      <c r="D89" s="334">
        <v>221</v>
      </c>
      <c r="E89" s="336">
        <v>1</v>
      </c>
      <c r="F89" s="336">
        <v>1</v>
      </c>
      <c r="G89" s="336">
        <v>11</v>
      </c>
    </row>
    <row r="90" spans="1:7" ht="15">
      <c r="A90" s="337" t="s">
        <v>279</v>
      </c>
      <c r="B90" s="335">
        <v>42206</v>
      </c>
      <c r="C90" s="334" t="s">
        <v>282</v>
      </c>
      <c r="D90" s="334">
        <v>212</v>
      </c>
      <c r="E90" s="336">
        <v>1</v>
      </c>
      <c r="F90" s="336">
        <v>10</v>
      </c>
      <c r="G90" s="336">
        <v>4</v>
      </c>
    </row>
    <row r="91" spans="1:7" ht="15">
      <c r="A91" s="337" t="s">
        <v>279</v>
      </c>
      <c r="B91" s="335">
        <v>42206</v>
      </c>
      <c r="C91" s="334" t="s">
        <v>283</v>
      </c>
      <c r="D91" s="334">
        <v>200</v>
      </c>
      <c r="E91" s="336">
        <v>10</v>
      </c>
      <c r="F91" s="336">
        <v>2</v>
      </c>
      <c r="G91" s="336">
        <v>1</v>
      </c>
    </row>
    <row r="92" spans="1:7" ht="15">
      <c r="A92" s="337" t="s">
        <v>279</v>
      </c>
      <c r="B92" s="335">
        <v>42206</v>
      </c>
      <c r="C92" s="334" t="s">
        <v>284</v>
      </c>
      <c r="D92" s="334">
        <v>20556</v>
      </c>
      <c r="E92" s="336" t="s">
        <v>285</v>
      </c>
      <c r="F92" s="336" t="s">
        <v>285</v>
      </c>
      <c r="G92" s="336">
        <v>3</v>
      </c>
    </row>
    <row r="93" spans="1:7" ht="15">
      <c r="A93" s="337" t="s">
        <v>279</v>
      </c>
      <c r="B93" s="335">
        <v>42206</v>
      </c>
      <c r="C93" s="334" t="s">
        <v>286</v>
      </c>
      <c r="D93" s="334">
        <v>312</v>
      </c>
      <c r="E93" s="336">
        <v>4</v>
      </c>
      <c r="F93" s="336" t="s">
        <v>285</v>
      </c>
      <c r="G93" s="336" t="s">
        <v>285</v>
      </c>
    </row>
    <row r="94" spans="1:7" ht="15">
      <c r="A94" s="337" t="s">
        <v>279</v>
      </c>
      <c r="B94" s="335">
        <v>42206</v>
      </c>
      <c r="C94" s="334" t="s">
        <v>287</v>
      </c>
      <c r="D94" s="334">
        <v>223</v>
      </c>
      <c r="E94" s="336" t="s">
        <v>285</v>
      </c>
      <c r="F94" s="336" t="s">
        <v>285</v>
      </c>
      <c r="G94" s="336">
        <v>1</v>
      </c>
    </row>
    <row r="95" spans="1:7" ht="15">
      <c r="A95" s="337" t="s">
        <v>279</v>
      </c>
      <c r="B95" s="335">
        <v>42206</v>
      </c>
      <c r="C95" s="334" t="s">
        <v>288</v>
      </c>
      <c r="D95" s="334">
        <v>239</v>
      </c>
      <c r="E95" s="336">
        <v>3</v>
      </c>
      <c r="F95" s="336">
        <v>2</v>
      </c>
      <c r="G95" s="336" t="s">
        <v>285</v>
      </c>
    </row>
    <row r="96" spans="1:7" ht="15">
      <c r="A96" s="337" t="s">
        <v>279</v>
      </c>
      <c r="B96" s="335">
        <v>42206</v>
      </c>
      <c r="C96" s="334" t="s">
        <v>289</v>
      </c>
      <c r="D96" s="334">
        <v>364</v>
      </c>
      <c r="E96" s="336">
        <v>100</v>
      </c>
      <c r="F96" s="336">
        <v>40</v>
      </c>
      <c r="G96" s="336">
        <v>428</v>
      </c>
    </row>
    <row r="97" spans="1:7" ht="15">
      <c r="A97" s="337" t="s">
        <v>279</v>
      </c>
      <c r="B97" s="335">
        <v>42206</v>
      </c>
      <c r="C97" s="334" t="s">
        <v>290</v>
      </c>
      <c r="D97" s="334">
        <v>383</v>
      </c>
      <c r="E97" s="336">
        <v>3</v>
      </c>
      <c r="F97" s="336" t="s">
        <v>285</v>
      </c>
      <c r="G97" s="336" t="s">
        <v>285</v>
      </c>
    </row>
    <row r="98" spans="1:7" ht="15">
      <c r="A98" s="337" t="s">
        <v>279</v>
      </c>
      <c r="B98" s="335">
        <v>42206</v>
      </c>
      <c r="C98" s="334" t="s">
        <v>291</v>
      </c>
      <c r="D98" s="334">
        <v>390</v>
      </c>
      <c r="E98" s="336">
        <v>27</v>
      </c>
      <c r="F98" s="336" t="s">
        <v>285</v>
      </c>
      <c r="G98" s="336" t="s">
        <v>285</v>
      </c>
    </row>
    <row r="99" spans="1:7" ht="15">
      <c r="A99" s="337" t="s">
        <v>279</v>
      </c>
      <c r="B99" s="335">
        <v>42206</v>
      </c>
      <c r="C99" s="334" t="s">
        <v>292</v>
      </c>
      <c r="D99" s="334">
        <v>457</v>
      </c>
      <c r="E99" s="336">
        <v>23</v>
      </c>
      <c r="F99" s="336">
        <v>20</v>
      </c>
      <c r="G99" s="336">
        <v>104</v>
      </c>
    </row>
    <row r="100" spans="1:7" ht="15">
      <c r="A100" s="337" t="s">
        <v>279</v>
      </c>
      <c r="B100" s="335">
        <v>42206</v>
      </c>
      <c r="C100" s="334" t="s">
        <v>293</v>
      </c>
      <c r="D100" s="334">
        <v>421</v>
      </c>
      <c r="E100" s="336">
        <v>1</v>
      </c>
      <c r="F100" s="336">
        <v>44</v>
      </c>
      <c r="G100" s="336">
        <v>78</v>
      </c>
    </row>
    <row r="101" spans="1:7" ht="15">
      <c r="A101" s="337" t="s">
        <v>279</v>
      </c>
      <c r="B101" s="335">
        <v>42206</v>
      </c>
      <c r="C101" s="334" t="s">
        <v>294</v>
      </c>
      <c r="D101" s="334">
        <v>443</v>
      </c>
      <c r="E101" s="336" t="s">
        <v>285</v>
      </c>
      <c r="F101" s="336" t="s">
        <v>285</v>
      </c>
      <c r="G101" s="336">
        <v>1</v>
      </c>
    </row>
    <row r="102" spans="1:7" ht="15">
      <c r="A102" s="337" t="s">
        <v>279</v>
      </c>
      <c r="B102" s="335">
        <v>42206</v>
      </c>
      <c r="C102" s="334" t="s">
        <v>295</v>
      </c>
      <c r="D102" s="334">
        <v>404</v>
      </c>
      <c r="E102" s="336" t="s">
        <v>285</v>
      </c>
      <c r="F102" s="336">
        <v>1</v>
      </c>
      <c r="G102" s="336">
        <v>3</v>
      </c>
    </row>
    <row r="103" spans="1:7" ht="15">
      <c r="A103" s="337" t="s">
        <v>279</v>
      </c>
      <c r="B103" s="335">
        <v>42206</v>
      </c>
      <c r="C103" s="334" t="s">
        <v>296</v>
      </c>
      <c r="D103" s="334">
        <v>399</v>
      </c>
      <c r="E103" s="336" t="s">
        <v>285</v>
      </c>
      <c r="F103" s="336">
        <v>1</v>
      </c>
      <c r="G103" s="336">
        <v>7</v>
      </c>
    </row>
    <row r="104" spans="1:7" ht="15">
      <c r="A104" s="337" t="s">
        <v>279</v>
      </c>
      <c r="B104" s="335">
        <v>42206</v>
      </c>
      <c r="C104" s="334" t="s">
        <v>297</v>
      </c>
      <c r="D104" s="334">
        <v>474</v>
      </c>
      <c r="E104" s="336" t="s">
        <v>285</v>
      </c>
      <c r="F104" s="336">
        <v>1</v>
      </c>
      <c r="G104" s="336">
        <v>10</v>
      </c>
    </row>
    <row r="105" spans="1:7" ht="15">
      <c r="A105" s="337" t="s">
        <v>279</v>
      </c>
      <c r="B105" s="335">
        <v>42206</v>
      </c>
      <c r="C105" s="334" t="s">
        <v>298</v>
      </c>
      <c r="D105" s="334">
        <v>719</v>
      </c>
      <c r="E105" s="336">
        <v>66</v>
      </c>
      <c r="F105" s="336">
        <v>1</v>
      </c>
      <c r="G105" s="336" t="s">
        <v>285</v>
      </c>
    </row>
    <row r="106" spans="1:7" ht="15">
      <c r="A106" s="337" t="s">
        <v>279</v>
      </c>
      <c r="B106" s="335">
        <v>42206</v>
      </c>
      <c r="C106" s="334" t="s">
        <v>299</v>
      </c>
      <c r="D106" s="334">
        <v>2393</v>
      </c>
      <c r="E106" s="336">
        <v>1</v>
      </c>
      <c r="F106" s="336" t="s">
        <v>285</v>
      </c>
      <c r="G106" s="336" t="s">
        <v>285</v>
      </c>
    </row>
    <row r="107" spans="1:7" ht="15">
      <c r="A107" s="337" t="s">
        <v>279</v>
      </c>
      <c r="B107" s="335">
        <v>42206</v>
      </c>
      <c r="C107" s="334" t="s">
        <v>300</v>
      </c>
      <c r="D107" s="334">
        <v>618</v>
      </c>
      <c r="E107" s="336">
        <v>2</v>
      </c>
      <c r="F107" s="336" t="s">
        <v>285</v>
      </c>
      <c r="G107" s="336" t="s">
        <v>285</v>
      </c>
    </row>
    <row r="108" spans="1:7" ht="15">
      <c r="A108" s="337" t="s">
        <v>279</v>
      </c>
      <c r="B108" s="335">
        <v>42206</v>
      </c>
      <c r="C108" s="334" t="s">
        <v>301</v>
      </c>
      <c r="D108" s="334">
        <v>619</v>
      </c>
      <c r="E108" s="336" t="s">
        <v>285</v>
      </c>
      <c r="F108" s="336" t="s">
        <v>285</v>
      </c>
      <c r="G108" s="336">
        <v>1</v>
      </c>
    </row>
    <row r="109" spans="1:7" ht="15">
      <c r="A109" s="337" t="s">
        <v>279</v>
      </c>
      <c r="B109" s="335">
        <v>42206</v>
      </c>
      <c r="C109" s="334" t="s">
        <v>302</v>
      </c>
      <c r="D109" s="334">
        <v>623</v>
      </c>
      <c r="E109" s="336" t="s">
        <v>285</v>
      </c>
      <c r="F109" s="336" t="s">
        <v>285</v>
      </c>
      <c r="G109" s="336">
        <v>4</v>
      </c>
    </row>
    <row r="110" spans="1:7" ht="15">
      <c r="A110" s="337" t="s">
        <v>279</v>
      </c>
      <c r="B110" s="335">
        <v>42206</v>
      </c>
      <c r="C110" s="334" t="s">
        <v>303</v>
      </c>
      <c r="D110" s="334">
        <v>617</v>
      </c>
      <c r="E110" s="336">
        <v>1</v>
      </c>
      <c r="F110" s="336">
        <v>1</v>
      </c>
      <c r="G110" s="336">
        <v>1</v>
      </c>
    </row>
    <row r="111" spans="1:7" ht="15">
      <c r="A111" s="337" t="s">
        <v>279</v>
      </c>
      <c r="B111" s="335">
        <v>42206</v>
      </c>
      <c r="C111" s="334" t="s">
        <v>304</v>
      </c>
      <c r="D111" s="334">
        <v>2517</v>
      </c>
      <c r="E111" s="336">
        <v>2</v>
      </c>
      <c r="F111" s="336" t="s">
        <v>285</v>
      </c>
      <c r="G111" s="336" t="s">
        <v>285</v>
      </c>
    </row>
    <row r="112" spans="1:7" ht="15">
      <c r="A112" s="337" t="s">
        <v>279</v>
      </c>
      <c r="B112" s="335">
        <v>42206</v>
      </c>
      <c r="C112" s="334" t="s">
        <v>305</v>
      </c>
      <c r="D112" s="334">
        <v>807</v>
      </c>
      <c r="E112" s="336">
        <v>187</v>
      </c>
      <c r="F112" s="336">
        <v>88</v>
      </c>
      <c r="G112" s="336">
        <v>20</v>
      </c>
    </row>
    <row r="113" spans="1:7" ht="15">
      <c r="A113" s="337" t="s">
        <v>279</v>
      </c>
      <c r="B113" s="335">
        <v>42206</v>
      </c>
      <c r="C113" s="334" t="s">
        <v>306</v>
      </c>
      <c r="D113" s="334">
        <v>831</v>
      </c>
      <c r="E113" s="336">
        <v>3</v>
      </c>
      <c r="F113" s="336" t="s">
        <v>285</v>
      </c>
      <c r="G113" s="336" t="s">
        <v>285</v>
      </c>
    </row>
    <row r="114" spans="1:7" ht="15">
      <c r="A114" s="337" t="s">
        <v>279</v>
      </c>
      <c r="B114" s="335">
        <v>42206</v>
      </c>
      <c r="C114" s="334" t="s">
        <v>307</v>
      </c>
      <c r="D114" s="334">
        <v>757</v>
      </c>
      <c r="E114" s="336">
        <v>6</v>
      </c>
      <c r="F114" s="336">
        <v>1</v>
      </c>
      <c r="G114" s="336">
        <v>2</v>
      </c>
    </row>
    <row r="115" spans="1:7" ht="15">
      <c r="A115" s="337" t="s">
        <v>279</v>
      </c>
      <c r="B115" s="335">
        <v>42206</v>
      </c>
      <c r="C115" s="334" t="s">
        <v>308</v>
      </c>
      <c r="D115" s="334">
        <v>841</v>
      </c>
      <c r="E115" s="336">
        <v>1</v>
      </c>
      <c r="F115" s="336" t="s">
        <v>285</v>
      </c>
      <c r="G115" s="336" t="s">
        <v>285</v>
      </c>
    </row>
    <row r="116" spans="1:7" ht="15">
      <c r="A116" s="337" t="s">
        <v>279</v>
      </c>
      <c r="B116" s="335">
        <v>42206</v>
      </c>
      <c r="C116" s="334" t="s">
        <v>309</v>
      </c>
      <c r="D116" s="334">
        <v>801</v>
      </c>
      <c r="E116" s="336">
        <v>1</v>
      </c>
      <c r="F116" s="336">
        <v>3</v>
      </c>
      <c r="G116" s="336">
        <v>1</v>
      </c>
    </row>
    <row r="117" spans="1:7" ht="15">
      <c r="A117" s="337" t="s">
        <v>279</v>
      </c>
      <c r="B117" s="335">
        <v>42206</v>
      </c>
      <c r="C117" s="334" t="s">
        <v>310</v>
      </c>
      <c r="D117" s="334">
        <v>650</v>
      </c>
      <c r="E117" s="336">
        <v>1</v>
      </c>
      <c r="F117" s="336" t="s">
        <v>285</v>
      </c>
      <c r="G117" s="336">
        <v>1</v>
      </c>
    </row>
    <row r="118" spans="1:7" ht="15">
      <c r="A118" s="337" t="s">
        <v>279</v>
      </c>
      <c r="B118" s="335">
        <v>42206</v>
      </c>
      <c r="C118" s="334" t="s">
        <v>311</v>
      </c>
      <c r="D118" s="334">
        <v>682</v>
      </c>
      <c r="E118" s="336">
        <v>2</v>
      </c>
      <c r="F118" s="336" t="s">
        <v>285</v>
      </c>
      <c r="G118" s="336" t="s">
        <v>285</v>
      </c>
    </row>
    <row r="119" spans="1:7" ht="15">
      <c r="A119" s="337" t="s">
        <v>279</v>
      </c>
      <c r="B119" s="335">
        <v>42206</v>
      </c>
      <c r="C119" s="334" t="s">
        <v>312</v>
      </c>
      <c r="D119" s="334">
        <v>892</v>
      </c>
      <c r="E119" s="336">
        <v>99</v>
      </c>
      <c r="F119" s="336">
        <v>104</v>
      </c>
      <c r="G119" s="336">
        <v>16</v>
      </c>
    </row>
    <row r="120" spans="1:7" ht="15">
      <c r="A120" s="337" t="s">
        <v>279</v>
      </c>
      <c r="B120" s="335">
        <v>42206</v>
      </c>
      <c r="C120" s="334" t="s">
        <v>313</v>
      </c>
      <c r="D120" s="334">
        <v>3206</v>
      </c>
      <c r="E120" s="336" t="s">
        <v>314</v>
      </c>
      <c r="F120" s="336" t="s">
        <v>285</v>
      </c>
      <c r="G120" s="336" t="s">
        <v>285</v>
      </c>
    </row>
    <row r="121" spans="1:7" ht="15">
      <c r="A121" s="337" t="s">
        <v>279</v>
      </c>
      <c r="B121" s="335">
        <v>42206</v>
      </c>
      <c r="C121" s="334" t="s">
        <v>315</v>
      </c>
      <c r="D121" s="334">
        <v>3170</v>
      </c>
      <c r="E121" s="336" t="s">
        <v>314</v>
      </c>
      <c r="F121" s="336" t="s">
        <v>285</v>
      </c>
      <c r="G121" s="336" t="s">
        <v>285</v>
      </c>
    </row>
    <row r="122" spans="1:7" ht="15">
      <c r="A122" s="337" t="s">
        <v>279</v>
      </c>
      <c r="B122" s="335">
        <v>42206</v>
      </c>
      <c r="C122" s="334" t="s">
        <v>316</v>
      </c>
      <c r="D122" s="334">
        <v>933</v>
      </c>
      <c r="E122" s="336">
        <v>1</v>
      </c>
      <c r="F122" s="336" t="s">
        <v>285</v>
      </c>
      <c r="G122" s="336" t="s">
        <v>285</v>
      </c>
    </row>
    <row r="123" spans="1:7" ht="15">
      <c r="A123" s="337" t="s">
        <v>279</v>
      </c>
      <c r="B123" s="335">
        <v>42206</v>
      </c>
      <c r="C123" s="334" t="s">
        <v>317</v>
      </c>
      <c r="D123" s="334">
        <v>1056</v>
      </c>
      <c r="E123" s="336" t="s">
        <v>285</v>
      </c>
      <c r="F123" s="336" t="s">
        <v>285</v>
      </c>
      <c r="G123" s="336">
        <v>5</v>
      </c>
    </row>
    <row r="124" spans="1:7" ht="15">
      <c r="A124" s="337" t="s">
        <v>279</v>
      </c>
      <c r="B124" s="335">
        <v>42206</v>
      </c>
      <c r="C124" s="334" t="s">
        <v>318</v>
      </c>
      <c r="D124" s="334">
        <v>906</v>
      </c>
      <c r="E124" s="336" t="s">
        <v>314</v>
      </c>
      <c r="F124" s="336">
        <v>1</v>
      </c>
      <c r="G124" s="336" t="s">
        <v>314</v>
      </c>
    </row>
    <row r="125" spans="4:5" ht="15">
      <c r="D125" s="107"/>
      <c r="E125" s="47"/>
    </row>
    <row r="126" spans="4:5" ht="15">
      <c r="D126" s="107"/>
      <c r="E126" s="47"/>
    </row>
    <row r="127" spans="4:5" ht="15">
      <c r="D127" s="107"/>
      <c r="E127" s="47"/>
    </row>
    <row r="128" spans="4:5" ht="15">
      <c r="D128" s="107"/>
      <c r="E128" s="47"/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3" t="s">
        <v>204</v>
      </c>
      <c r="B1" s="274"/>
      <c r="C1" s="108"/>
      <c r="D1" s="108"/>
      <c r="E1" s="108"/>
      <c r="F1" s="108"/>
      <c r="G1" s="108"/>
      <c r="H1" s="108"/>
      <c r="I1" s="109" t="s">
        <v>205</v>
      </c>
      <c r="J1" s="273" t="s">
        <v>204</v>
      </c>
      <c r="K1" s="274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5" t="s">
        <v>142</v>
      </c>
      <c r="K5" s="276"/>
      <c r="L5" s="276"/>
      <c r="M5" s="276"/>
      <c r="N5" s="276"/>
      <c r="O5" s="276"/>
      <c r="P5" s="27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06109100</v>
      </c>
      <c r="B6" s="128" t="str">
        <f>'[1]3-fiche envoi IRSTEA'!C23</f>
        <v>DROME</v>
      </c>
      <c r="C6" s="128" t="str">
        <f>'[1]3-fiche envoi IRSTEA'!D23</f>
        <v>DROME A LIVRON-SUR-DROME</v>
      </c>
      <c r="D6" s="129">
        <f>'[1]3-fiche envoi IRSTEA'!D39</f>
        <v>42206</v>
      </c>
      <c r="E6" s="130">
        <f>'[1]3-fiche envoi IRSTEA'!K24</f>
        <v>845097</v>
      </c>
      <c r="F6" s="130">
        <f>'[1]3-fiche envoi IRSTEA'!L24</f>
        <v>6409128</v>
      </c>
      <c r="G6" s="130">
        <v>844761</v>
      </c>
      <c r="H6" s="131">
        <f>'[1]3-fiche envoi IRSTEA'!N24</f>
        <v>6409214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1" t="s">
        <v>208</v>
      </c>
      <c r="F10" s="278"/>
      <c r="G10" s="262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3"/>
      <c r="F11" s="279"/>
      <c r="G11" s="264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130</v>
      </c>
      <c r="D12" s="120"/>
      <c r="E12" s="263"/>
      <c r="F12" s="279"/>
      <c r="G12" s="264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363</v>
      </c>
      <c r="D13" s="120"/>
      <c r="E13" s="263"/>
      <c r="F13" s="279"/>
      <c r="G13" s="264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16.9</v>
      </c>
      <c r="D14" s="120"/>
      <c r="E14" s="265"/>
      <c r="F14" s="280"/>
      <c r="G14" s="266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6134.7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306.735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S28</v>
      </c>
      <c r="L19" s="184" t="str">
        <f>'[1]3-fiche envoi IRSTEA'!E66</f>
        <v>N3</v>
      </c>
      <c r="M19" s="184" t="str">
        <f>'[1]3-fiche envoi IRSTEA'!F66</f>
        <v>PhA</v>
      </c>
      <c r="N19" s="185">
        <f>'[1]3-fiche envoi IRSTEA'!G66</f>
        <v>10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S30</v>
      </c>
      <c r="L20" s="190" t="str">
        <f>'[1]3-fiche envoi IRSTEA'!E67</f>
        <v>N5</v>
      </c>
      <c r="M20" s="190" t="str">
        <f>'[1]3-fiche envoi IRSTEA'!F67</f>
        <v>PhA</v>
      </c>
      <c r="N20" s="191">
        <f>'[1]3-fiche envoi IRSTEA'!G67</f>
        <v>15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S9</v>
      </c>
      <c r="L21" s="190" t="str">
        <f>'[1]3-fiche envoi IRSTEA'!E68</f>
        <v>N1</v>
      </c>
      <c r="M21" s="190" t="str">
        <f>'[1]3-fiche envoi IRSTEA'!F68</f>
        <v>PhA</v>
      </c>
      <c r="N21" s="191">
        <f>'[1]3-fiche envoi IRSTEA'!G68</f>
        <v>15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S25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25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1" t="s">
        <v>32</v>
      </c>
      <c r="B23" s="282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10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3" t="s">
        <v>39</v>
      </c>
      <c r="B24" s="284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20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3" t="s">
        <v>44</v>
      </c>
      <c r="B25" s="284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S24</v>
      </c>
      <c r="L25" s="190" t="str">
        <f>'[1]3-fiche envoi IRSTEA'!E72</f>
        <v>N1</v>
      </c>
      <c r="M25" s="190" t="str">
        <f>'[1]3-fiche envoi IRSTEA'!F72</f>
        <v>PhB</v>
      </c>
      <c r="N25" s="191">
        <f>'[1]3-fiche envoi IRSTEA'!G72</f>
        <v>10</v>
      </c>
      <c r="O25" s="191">
        <f>'[1]3-fiche envoi IRSTEA'!H72</f>
        <v>2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3" t="s">
        <v>114</v>
      </c>
      <c r="B26" s="284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S24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15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3" t="s">
        <v>99</v>
      </c>
      <c r="B27" s="284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N5</v>
      </c>
      <c r="M27" s="190" t="str">
        <f>'[1]3-fiche envoi IRSTEA'!F74</f>
        <v>PhC</v>
      </c>
      <c r="N27" s="191">
        <f>'[1]3-fiche envoi IRSTEA'!G74</f>
        <v>15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3" t="s">
        <v>100</v>
      </c>
      <c r="B28" s="284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N1</v>
      </c>
      <c r="M28" s="190" t="str">
        <f>'[1]3-fiche envoi IRSTEA'!F75</f>
        <v>PhC</v>
      </c>
      <c r="N28" s="191">
        <f>'[1]3-fiche envoi IRSTEA'!G75</f>
        <v>30</v>
      </c>
      <c r="O28" s="191">
        <f>'[1]3-fiche envoi IRSTEA'!H75</f>
        <v>2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3" t="s">
        <v>101</v>
      </c>
      <c r="B29" s="284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N3</v>
      </c>
      <c r="M29" s="190" t="str">
        <f>'[1]3-fiche envoi IRSTEA'!F76</f>
        <v>PhC</v>
      </c>
      <c r="N29" s="191">
        <f>'[1]3-fiche envoi IRSTEA'!G76</f>
        <v>15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283" t="s">
        <v>102</v>
      </c>
      <c r="B30" s="284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S24</v>
      </c>
      <c r="L30" s="200" t="str">
        <f>'[1]3-fiche envoi IRSTEA'!E77</f>
        <v>N5</v>
      </c>
      <c r="M30" s="200" t="str">
        <f>'[1]3-fiche envoi IRSTEA'!F77</f>
        <v>PhC</v>
      </c>
      <c r="N30" s="201">
        <f>'[1]3-fiche envoi IRSTEA'!G77</f>
        <v>25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283" t="s">
        <v>211</v>
      </c>
      <c r="B31" s="284"/>
      <c r="C31" s="138" t="s">
        <v>224</v>
      </c>
      <c r="D31" s="138"/>
      <c r="E31" s="142"/>
      <c r="F31" s="197"/>
    </row>
    <row r="32" spans="1:14" ht="14.25" customHeight="1">
      <c r="A32" s="283" t="s">
        <v>212</v>
      </c>
      <c r="B32" s="284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5" t="s">
        <v>147</v>
      </c>
      <c r="M33" s="286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3" t="s">
        <v>204</v>
      </c>
      <c r="B41" s="274"/>
      <c r="C41" s="108"/>
      <c r="D41" s="108"/>
      <c r="E41" s="108"/>
      <c r="F41" s="108"/>
      <c r="G41" s="109" t="s">
        <v>233</v>
      </c>
      <c r="H41" s="273" t="s">
        <v>204</v>
      </c>
      <c r="I41" s="274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87" t="s">
        <v>235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17" t="s">
        <v>127</v>
      </c>
      <c r="I46" s="291" t="s">
        <v>29</v>
      </c>
      <c r="J46" s="292"/>
      <c r="K46" s="293" t="s">
        <v>20</v>
      </c>
      <c r="L46" s="294"/>
      <c r="M46" s="295" t="s">
        <v>12</v>
      </c>
      <c r="N46" s="296"/>
      <c r="O46" s="297" t="s">
        <v>37</v>
      </c>
      <c r="P46" s="294"/>
    </row>
    <row r="47" spans="1:16" ht="12.75" customHeight="1">
      <c r="A47" s="298" t="s">
        <v>236</v>
      </c>
      <c r="B47" s="299"/>
      <c r="C47" s="299"/>
      <c r="D47" s="299"/>
      <c r="E47" s="299"/>
      <c r="F47" s="299"/>
      <c r="G47" s="300"/>
      <c r="H47" s="304" t="s">
        <v>237</v>
      </c>
      <c r="I47" s="306" t="s">
        <v>238</v>
      </c>
      <c r="J47" s="307"/>
      <c r="K47" s="308" t="s">
        <v>239</v>
      </c>
      <c r="L47" s="309"/>
      <c r="M47" s="310" t="s">
        <v>240</v>
      </c>
      <c r="N47" s="309"/>
      <c r="O47" s="310" t="s">
        <v>241</v>
      </c>
      <c r="P47" s="309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305"/>
      <c r="I48" s="311" t="s">
        <v>164</v>
      </c>
      <c r="J48" s="312"/>
      <c r="K48" s="313" t="s">
        <v>160</v>
      </c>
      <c r="L48" s="314"/>
      <c r="M48" s="315" t="s">
        <v>156</v>
      </c>
      <c r="N48" s="314"/>
      <c r="O48" s="315" t="s">
        <v>152</v>
      </c>
      <c r="P48" s="314"/>
    </row>
    <row r="49" spans="1:17" s="219" customFormat="1" ht="13.5" customHeight="1">
      <c r="A49" s="316" t="s">
        <v>242</v>
      </c>
      <c r="B49" s="318" t="s">
        <v>243</v>
      </c>
      <c r="C49" s="320" t="s">
        <v>127</v>
      </c>
      <c r="D49" s="322" t="s">
        <v>244</v>
      </c>
      <c r="E49" s="324" t="s">
        <v>245</v>
      </c>
      <c r="F49" s="324" t="s">
        <v>246</v>
      </c>
      <c r="G49" s="324" t="s">
        <v>247</v>
      </c>
      <c r="H49" s="218"/>
      <c r="I49" s="326" t="s">
        <v>248</v>
      </c>
      <c r="J49" s="326" t="s">
        <v>249</v>
      </c>
      <c r="K49" s="328" t="s">
        <v>248</v>
      </c>
      <c r="L49" s="329" t="s">
        <v>249</v>
      </c>
      <c r="M49" s="328" t="s">
        <v>248</v>
      </c>
      <c r="N49" s="329" t="s">
        <v>249</v>
      </c>
      <c r="O49" s="328" t="s">
        <v>248</v>
      </c>
      <c r="P49" s="329" t="s">
        <v>249</v>
      </c>
      <c r="Q49" s="330" t="s">
        <v>250</v>
      </c>
    </row>
    <row r="50" spans="1:17" s="219" customFormat="1" ht="13.5" customHeight="1" thickBot="1">
      <c r="A50" s="317"/>
      <c r="B50" s="319"/>
      <c r="C50" s="321"/>
      <c r="D50" s="323"/>
      <c r="E50" s="325"/>
      <c r="F50" s="325"/>
      <c r="G50" s="325"/>
      <c r="H50" s="220"/>
      <c r="I50" s="327"/>
      <c r="J50" s="327"/>
      <c r="K50" s="315"/>
      <c r="L50" s="314"/>
      <c r="M50" s="315"/>
      <c r="N50" s="314"/>
      <c r="O50" s="315"/>
      <c r="P50" s="314"/>
      <c r="Q50" s="331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 t="str">
        <f>'[1]3-fiche envoi IRSTEA'!H41</f>
        <v>P</v>
      </c>
      <c r="F53" s="231">
        <f>'[1]3-fiche envoi IRSTEA'!I41</f>
      </c>
      <c r="G53" s="236"/>
      <c r="H53" s="220"/>
      <c r="I53" s="237"/>
      <c r="J53" s="237"/>
      <c r="K53" s="238"/>
      <c r="L53" s="239"/>
      <c r="M53" s="238"/>
      <c r="N53" s="239"/>
      <c r="O53" s="238"/>
      <c r="P53" s="240"/>
      <c r="Q53" s="231">
        <f>SUM('[1]1-Fiche Terrain'!I49:K49)</f>
        <v>0</v>
      </c>
    </row>
    <row r="54" spans="1:17" ht="22.5">
      <c r="A54" s="232" t="s">
        <v>256</v>
      </c>
      <c r="B54" s="233" t="s">
        <v>257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 t="s">
        <v>258</v>
      </c>
      <c r="M54" s="238">
        <v>1</v>
      </c>
      <c r="N54" s="239" t="s">
        <v>259</v>
      </c>
      <c r="O54" s="238"/>
      <c r="P54" s="240" t="s">
        <v>260</v>
      </c>
      <c r="Q54" s="231">
        <f>SUM('[1]1-Fiche Terrain'!I50:K50)</f>
        <v>1</v>
      </c>
    </row>
    <row r="55" spans="1:17" ht="33.75">
      <c r="A55" s="232" t="s">
        <v>261</v>
      </c>
      <c r="B55" s="233" t="s">
        <v>262</v>
      </c>
      <c r="C55" s="241" t="s">
        <v>43</v>
      </c>
      <c r="D55" s="234">
        <v>7</v>
      </c>
      <c r="E55" s="235">
        <f>'[1]3-fiche envoi IRSTEA'!H43</f>
        <v>93</v>
      </c>
      <c r="F55" s="231" t="str">
        <f>'[1]3-fiche envoi IRSTEA'!I43</f>
        <v>D</v>
      </c>
      <c r="G55" s="236"/>
      <c r="H55" s="220"/>
      <c r="I55" s="237"/>
      <c r="J55" s="237"/>
      <c r="K55" s="238" t="s">
        <v>263</v>
      </c>
      <c r="L55" s="239" t="s">
        <v>260</v>
      </c>
      <c r="M55" s="238" t="s">
        <v>264</v>
      </c>
      <c r="N55" s="239" t="s">
        <v>259</v>
      </c>
      <c r="O55" s="242">
        <v>7.1</v>
      </c>
      <c r="P55" s="240" t="s">
        <v>258</v>
      </c>
      <c r="Q55" s="231">
        <f>SUM('[1]1-Fiche Terrain'!I51:K51)</f>
        <v>8</v>
      </c>
    </row>
    <row r="56" spans="1:17" ht="33.75">
      <c r="A56" s="232" t="s">
        <v>265</v>
      </c>
      <c r="B56" s="233" t="s">
        <v>266</v>
      </c>
      <c r="C56" s="241" t="s">
        <v>48</v>
      </c>
      <c r="D56" s="234">
        <v>6</v>
      </c>
      <c r="E56" s="235">
        <f>'[1]3-fiche envoi IRSTEA'!H44</f>
        <v>1</v>
      </c>
      <c r="F56" s="231" t="str">
        <f>'[1]3-fiche envoi IRSTEA'!I44</f>
        <v>M</v>
      </c>
      <c r="G56" s="236"/>
      <c r="H56" s="220"/>
      <c r="I56" s="237"/>
      <c r="J56" s="237"/>
      <c r="K56" s="238">
        <v>2</v>
      </c>
      <c r="L56" s="239" t="s">
        <v>259</v>
      </c>
      <c r="M56" s="238" t="s">
        <v>267</v>
      </c>
      <c r="N56" s="239" t="s">
        <v>260</v>
      </c>
      <c r="O56" s="238"/>
      <c r="P56" s="240" t="s">
        <v>258</v>
      </c>
      <c r="Q56" s="231">
        <f>SUM('[1]1-Fiche Terrain'!I52:K52)</f>
        <v>1</v>
      </c>
    </row>
    <row r="57" spans="1:17" ht="22.5">
      <c r="A57" s="232" t="s">
        <v>268</v>
      </c>
      <c r="B57" s="233" t="s">
        <v>269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/>
      <c r="N57" s="239"/>
      <c r="O57" s="238">
        <v>3</v>
      </c>
      <c r="P57" s="240" t="s">
        <v>258</v>
      </c>
      <c r="Q57" s="231">
        <f>SUM('[1]1-Fiche Terrain'!I53:K53)</f>
        <v>1</v>
      </c>
    </row>
    <row r="58" spans="1:17" ht="22.5">
      <c r="A58" s="232" t="s">
        <v>270</v>
      </c>
      <c r="B58" s="233" t="s">
        <v>271</v>
      </c>
      <c r="C58" s="234" t="s">
        <v>58</v>
      </c>
      <c r="D58" s="234">
        <v>4</v>
      </c>
      <c r="E58" s="235" t="str">
        <f>'[1]3-fiche envoi IRSTEA'!H46</f>
        <v>P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272</v>
      </c>
      <c r="B59" s="233" t="s">
        <v>273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274</v>
      </c>
      <c r="B60" s="233" t="s">
        <v>275</v>
      </c>
      <c r="C60" s="234" t="s">
        <v>66</v>
      </c>
      <c r="D60" s="234">
        <v>2</v>
      </c>
      <c r="E60" s="235">
        <f>'[1]3-fiche envoi IRSTEA'!H48</f>
        <v>1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/>
      <c r="O60" s="238">
        <v>4</v>
      </c>
      <c r="P60" s="240" t="s">
        <v>258</v>
      </c>
      <c r="Q60" s="231">
        <f>SUM('[1]1-Fiche Terrain'!I56:K56)</f>
        <v>1</v>
      </c>
    </row>
    <row r="61" spans="1:17" ht="11.25">
      <c r="A61" s="232" t="s">
        <v>276</v>
      </c>
      <c r="B61" s="233" t="s">
        <v>276</v>
      </c>
      <c r="C61" s="234" t="s">
        <v>70</v>
      </c>
      <c r="D61" s="234">
        <v>1</v>
      </c>
      <c r="E61" s="235">
        <f>'[1]3-fiche envoi IRSTEA'!H49</f>
        <v>2</v>
      </c>
      <c r="F61" s="231" t="str">
        <f>'[1]3-fiche envoi IRSTEA'!I49</f>
        <v>M</v>
      </c>
      <c r="G61" s="236"/>
      <c r="H61" s="220"/>
      <c r="I61" s="237"/>
      <c r="J61" s="237"/>
      <c r="K61" s="238"/>
      <c r="L61" s="239"/>
      <c r="M61" s="238"/>
      <c r="N61" s="239" t="s">
        <v>258</v>
      </c>
      <c r="O61" s="238"/>
      <c r="P61" s="240" t="s">
        <v>260</v>
      </c>
      <c r="Q61" s="231">
        <f>SUM('[1]1-Fiche Terrain'!I57:K57)</f>
        <v>0</v>
      </c>
    </row>
    <row r="62" spans="1:17" ht="45.75" thickBot="1">
      <c r="A62" s="243" t="s">
        <v>277</v>
      </c>
      <c r="B62" s="244" t="s">
        <v>278</v>
      </c>
      <c r="C62" s="245" t="s">
        <v>74</v>
      </c>
      <c r="D62" s="246">
        <v>0</v>
      </c>
      <c r="E62" s="247">
        <f>'[1]3-fiche envoi IRSTEA'!H50</f>
        <v>1</v>
      </c>
      <c r="F62" s="248" t="str">
        <f>'[1]3-fiche envoi IRSTEA'!I50</f>
        <v>M</v>
      </c>
      <c r="G62" s="249"/>
      <c r="H62" s="220"/>
      <c r="I62" s="250"/>
      <c r="J62" s="250"/>
      <c r="K62" s="251"/>
      <c r="L62" s="252" t="s">
        <v>260</v>
      </c>
      <c r="M62" s="251"/>
      <c r="N62" s="252" t="s">
        <v>258</v>
      </c>
      <c r="O62" s="251"/>
      <c r="P62" s="253"/>
      <c r="Q62" s="231">
        <f>SUM('[1]1-Fiche Terrain'!I58:K58)</f>
        <v>0</v>
      </c>
    </row>
    <row r="63" spans="8:16" ht="27.75" customHeight="1" thickBot="1">
      <c r="H63" s="254" t="s">
        <v>250</v>
      </c>
      <c r="I63" s="332"/>
      <c r="J63" s="333"/>
      <c r="K63" s="332">
        <v>4</v>
      </c>
      <c r="L63" s="333"/>
      <c r="M63" s="332">
        <v>4</v>
      </c>
      <c r="N63" s="333"/>
      <c r="O63" s="332">
        <v>4</v>
      </c>
      <c r="P63" s="333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2015-08-17T13:10:40Z</dcterms:created>
  <dcterms:modified xsi:type="dcterms:W3CDTF">2015-12-10T12:55:05Z</dcterms:modified>
  <cp:category/>
  <cp:version/>
  <cp:contentType/>
  <cp:contentStatus/>
</cp:coreProperties>
</file>