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aisie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<sst xmlns="http://schemas.openxmlformats.org/spreadsheetml/2006/main" count="350" uniqueCount="216">
  <si>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</si>
  <si>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</si>
  <si>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</si>
  <si>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</si>
  <si>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</si>
  <si>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</si>
  <si>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</si>
  <si>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</si>
  <si>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</si>
  <si>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</si>
  <si>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</si>
  <si>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</si>
  <si>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</si>
  <si>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</si>
  <si>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</si>
  <si>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</si>
  <si>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</si>
  <si>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</si>
  <si>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</si>
  <si>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</si>
  <si>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</si>
  <si>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</si>
  <si>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</si>
  <si>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</si>
  <si>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</si>
  <si>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</si>
  <si>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</si>
  <si>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</si>
  <si>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</si>
  <si>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</si>
  <si>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</si>
  <si>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</si>
  <si>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</si>
  <si>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</si>
  <si>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</si>
  <si>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</si>
  <si>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</si>
  <si>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</si>
  <si>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</si>
  <si>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</si>
  <si>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</si>
  <si>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</si>
  <si>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</si>
  <si>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</si>
  <si>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</si>
  <si>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</si>
  <si>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</si>
  <si>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</si>
  <si>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</si>
  <si>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</si>
  <si>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</si>
  <si>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</si>
  <si>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</si>
  <si>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</si>
  <si>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</si>
  <si>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</si>
  <si>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</si>
  <si>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</si>
  <si>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</si>
  <si>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</si>
  <si>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</si>
  <si>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</si>
  <si>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</si>
  <si>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</si>
  <si>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</si>
  <si>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</si>
  <si>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</si>
  <si>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</si>
  <si>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</si>
  <si>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</si>
  <si>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</si>
  <si>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</si>
  <si>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</si>
  <si>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</si>
  <si>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</si>
  <si>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</si>
  <si>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</si>
  <si>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</si>
  <si>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</si>
  <si>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</si>
  <si>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</si>
  <si>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</si>
  <si>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</si>
  <si>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</si>
  <si>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</si>
  <si>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</si>
  <si>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</si>
  <si>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</si>
  <si>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</si>
  <si>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</si>
  <si>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</si>
  <si>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</si>
  <si>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</si>
  <si>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</si>
  <si>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</si>
  <si>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</si>
  <si>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</si>
  <si>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</si>
  <si>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</si>
  <si>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</si>
  <si>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</si>
  <si>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</si>
  <si>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</si>
  <si>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</si>
  <si>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</si>
  <si>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</si>
  <si>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</si>
  <si>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</si>
  <si>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</si>
  <si>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</si>
  <si>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</si>
  <si>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</si>
  <si>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</si>
  <si>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</si>
  <si>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</si>
  <si>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</si>
  <si>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</si>
  <si>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</si>
  <si>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</si>
  <si>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</si>
  <si>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</si>
  <si>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</si>
  <si>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</si>
  <si>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</si>
  <si>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</si>
  <si>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</si>
  <si>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</si>
  <si>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</si>
  <si>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</si>
  <si>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</si>
  <si>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</si>
  <si>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</si>
  <si>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15</t>
  </si>
  <si>
    <t>P2</t>
  </si>
  <si>
    <t>P3</t>
  </si>
  <si>
    <t>20</t>
  </si>
  <si>
    <t>P4</t>
  </si>
  <si>
    <t>P5</t>
  </si>
  <si>
    <t>PhB</t>
  </si>
  <si>
    <t>P6</t>
  </si>
  <si>
    <t>10</t>
  </si>
  <si>
    <t>P7</t>
  </si>
  <si>
    <t>P8</t>
  </si>
  <si>
    <t>25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</si>
  <si>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</si>
  <si>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</si>
  <si>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</si>
  <si>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</si>
  <si>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</si>
  <si>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</si>
  <si>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</si>
  <si>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</si>
  <si>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</si>
  <si>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</si>
  <si>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</si>
  <si>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</si>
  <si>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</si>
  <si>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</si>
  <si>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</si>
  <si>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</si>
  <si>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</si>
  <si>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</si>
  <si>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</si>
  <si>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69</t>
  </si>
  <si>
    <t>Nemoura</t>
  </si>
  <si>
    <t>26</t>
  </si>
  <si>
    <t>Protonemura</t>
  </si>
  <si>
    <t>46</t>
  </si>
  <si>
    <t>Perla</t>
  </si>
  <si>
    <t>164</t>
  </si>
  <si>
    <t>Isoperla</t>
  </si>
  <si>
    <t>140</t>
  </si>
  <si>
    <t>Perlodes</t>
  </si>
  <si>
    <t>150</t>
  </si>
  <si>
    <t>Allotrichia</t>
  </si>
  <si>
    <t>202</t>
  </si>
  <si>
    <t>Limnephilinae</t>
  </si>
  <si>
    <t>3163</t>
  </si>
  <si>
    <t>Rhyacophila lato-sensu</t>
  </si>
  <si>
    <t>183</t>
  </si>
  <si>
    <t>Sericostoma</t>
  </si>
  <si>
    <t>322</t>
  </si>
  <si>
    <t>Baetis</t>
  </si>
  <si>
    <t>364</t>
  </si>
  <si>
    <t>Heptageniidae *</t>
  </si>
  <si>
    <t>399</t>
  </si>
  <si>
    <t>Ecdyonurus</t>
  </si>
  <si>
    <t>421</t>
  </si>
  <si>
    <t>Rhithrogena</t>
  </si>
  <si>
    <t>404</t>
  </si>
  <si>
    <t>Hydraena</t>
  </si>
  <si>
    <t>608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</si>
  <si>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</si>
  <si>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</si>
  <si>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</si>
  <si>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</si>
  <si>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</si>
  <si>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</si>
  <si>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</si>
  <si>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</si>
  <si>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</si>
  <si>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</si>
  <si>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</si>
  <si>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</si>
  <si>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</si>
  <si>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</si>
  <si>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Planariidae</t>
  </si>
  <si>
    <t>1061</t>
  </si>
  <si>
    <t>OLIGOCHAETA</t>
  </si>
  <si>
    <t>933</t>
  </si>
  <si>
    <t>NEMATHELMINTHA</t>
  </si>
  <si>
    <t>3111</t>
  </si>
  <si>
    <t>p</t>
  </si>
  <si>
    <t>P</t>
  </si>
  <si>
    <t>HYDRACARINA</t>
  </si>
  <si>
    <t>906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</si>
</sst>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General"/>
    <numFmt numFmtId="167" formatCode="dd/mm/yyyy"/>
    <numFmt numFmtId="168" formatCode="0,%"/>
    <numFmt numFmtId="169" formatCode="0.0"/>
    <numFmt numFmtId="170" formatCode="dd/mm/yy"/>
    <numFmt numFmtId="171" formatCode="0.0%"/>
    <numFmt numFmtId="172" formatCode="@"/>
  </numFmts>
  <fonts count="27"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4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6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6" borderId="12" xfId="0" applyFont="1" applyBorder="1" applyAlignment="1" applyProtection="1">
      <alignment horizontal="center" vertical="center" wrapText="1"/>
      <protection hidden="1"/>
    </xf>
    <xf numFmtId="167" fontId="17" fillId="6" borderId="12" xfId="0" applyFont="1" applyBorder="1" applyAlignment="1" applyProtection="1">
      <alignment horizontal="center" vertical="center" wrapText="1"/>
      <protection hidden="1"/>
    </xf>
    <xf numFmtId="165" fontId="17" fillId="6" borderId="6" xfId="0" applyFont="1" applyBorder="1" applyAlignment="1" applyProtection="1">
      <alignment horizontal="center" vertical="center" wrapText="1"/>
      <protection hidden="1"/>
    </xf>
    <xf numFmtId="164" fontId="17" fillId="6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8" fontId="18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0" fillId="3" borderId="13" xfId="0" applyFont="1" applyBorder="1" applyAlignment="1" applyProtection="1">
      <alignment horizontal="left" vertical="center"/>
      <protection hidden="1"/>
    </xf>
    <xf numFmtId="164" fontId="7" fillId="3" borderId="14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0" fillId="0" borderId="15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2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6" fillId="3" borderId="17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 wrapText="1"/>
      <protection hidden="1"/>
    </xf>
    <xf numFmtId="164" fontId="16" fillId="3" borderId="19" xfId="0" applyFont="1" applyBorder="1" applyAlignment="1" applyProtection="1">
      <alignment horizontal="center" vertical="center" wrapText="1"/>
      <protection hidden="1"/>
    </xf>
    <xf numFmtId="164" fontId="14" fillId="5" borderId="12" xfId="0" applyFont="1" applyBorder="1" applyAlignment="1" applyProtection="1">
      <alignment horizontal="center" vertical="center"/>
      <protection hidden="1"/>
    </xf>
    <xf numFmtId="167" fontId="14" fillId="5" borderId="12" xfId="0" applyFont="1" applyBorder="1" applyAlignment="1" applyProtection="1">
      <alignment horizontal="center" vertical="center"/>
      <protection hidden="1"/>
    </xf>
    <xf numFmtId="169" fontId="17" fillId="2" borderId="12" xfId="0" applyFont="1" applyBorder="1" applyAlignment="1" applyProtection="1">
      <alignment horizontal="center" vertical="center" wrapText="1"/>
      <protection hidden="1"/>
    </xf>
    <xf numFmtId="164" fontId="14" fillId="3" borderId="16" xfId="0" applyFont="1" applyBorder="1" applyAlignment="1" applyProtection="1">
      <alignment horizontal="left" vertical="center" wrapText="1"/>
      <protection hidden="1"/>
    </xf>
    <xf numFmtId="164" fontId="3" fillId="0" borderId="16" xfId="0" applyFont="1" applyBorder="1" applyAlignment="1" applyProtection="1">
      <alignment horizontal="center" vertical="center" wrapText="1"/>
      <protection hidden="1"/>
    </xf>
    <xf numFmtId="169" fontId="17" fillId="2" borderId="20" xfId="0" applyFont="1" applyBorder="1" applyAlignment="1" applyProtection="1">
      <alignment vertical="center"/>
      <protection hidden="1"/>
    </xf>
    <xf numFmtId="169" fontId="17" fillId="2" borderId="20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0" fontId="20" fillId="0" borderId="0" xfId="0" applyFont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14" fillId="3" borderId="21" xfId="0" applyFont="1" applyBorder="1" applyAlignment="1" applyProtection="1">
      <alignment horizontal="left" vertical="center" wrapText="1"/>
      <protection hidden="1"/>
    </xf>
    <xf numFmtId="164" fontId="3" fillId="0" borderId="21" xfId="0" applyFont="1" applyBorder="1" applyAlignment="1" applyProtection="1">
      <alignment horizontal="center" vertical="center" wrapText="1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1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22" xfId="0" applyFont="1" applyBorder="1" applyAlignment="1" applyProtection="1">
      <alignment horizontal="center" vertical="center" wrapText="1"/>
      <protection hidden="1"/>
    </xf>
    <xf numFmtId="164" fontId="7" fillId="3" borderId="23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4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7" fontId="14" fillId="5" borderId="13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2" xfId="0" applyFont="1" applyBorder="1" applyAlignment="1" applyProtection="1">
      <alignment vertical="center"/>
      <protection hidden="1"/>
    </xf>
    <xf numFmtId="164" fontId="17" fillId="2" borderId="12" xfId="0" applyFont="1" applyBorder="1" applyAlignment="1" applyProtection="1">
      <alignment horizontal="center" vertical="center"/>
      <protection hidden="1"/>
    </xf>
    <xf numFmtId="164" fontId="17" fillId="2" borderId="12" xfId="0" applyFont="1" applyBorder="1" applyAlignment="1" applyProtection="1">
      <alignment vertical="center"/>
      <protection hidden="1"/>
    </xf>
    <xf numFmtId="172" fontId="17" fillId="2" borderId="20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72" fontId="17" fillId="2" borderId="16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7" borderId="16" xfId="0" applyFont="1" applyBorder="1" applyAlignment="1" applyProtection="1">
      <alignment vertical="center"/>
      <protection hidden="1"/>
    </xf>
    <xf numFmtId="167" fontId="14" fillId="7" borderId="16" xfId="0" applyFont="1" applyBorder="1" applyAlignment="1" applyProtection="1">
      <alignment vertical="center"/>
      <protection hidden="1"/>
    </xf>
    <xf numFmtId="169" fontId="17" fillId="2" borderId="16" xfId="0" applyFont="1" applyBorder="1" applyAlignment="1" applyProtection="1">
      <alignment vertical="center"/>
      <protection hidden="1"/>
    </xf>
    <xf numFmtId="165" fontId="17" fillId="2" borderId="16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\r&#233;sultat\Saisie_Claree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0"/>
      <sheetData sheetId="1">
        <row r="4">
          <cell r="C4">
            <v>13000638000013</v>
          </cell>
        </row>
        <row r="6">
          <cell r="C6" t="str">
            <v>Claree</v>
          </cell>
        </row>
        <row r="7">
          <cell r="C7" t="str">
            <v>Pont D201 proche lieu-dit Le Rosier</v>
          </cell>
        </row>
        <row r="8">
          <cell r="C8" t="str">
            <v>Val-des-Pres</v>
          </cell>
        </row>
        <row r="9">
          <cell r="C9" t="str">
            <v>05174</v>
          </cell>
        </row>
        <row r="10">
          <cell r="C10" t="str">
            <v>990358</v>
          </cell>
        </row>
        <row r="11">
          <cell r="C11" t="str">
            <v>6433634</v>
          </cell>
        </row>
        <row r="12">
          <cell r="C12" t="str">
            <v>1380</v>
          </cell>
        </row>
        <row r="13">
          <cell r="C13" t="str">
            <v>RRP, RCS</v>
          </cell>
        </row>
        <row r="19">
          <cell r="C19" t="str">
            <v>120</v>
          </cell>
        </row>
        <row r="20">
          <cell r="C20" t="str">
            <v>C.DUPART</v>
          </cell>
        </row>
        <row r="23">
          <cell r="C23">
            <v>13000638000013</v>
          </cell>
        </row>
        <row r="24">
          <cell r="C24" t="str">
            <v>C.DUPART</v>
          </cell>
        </row>
        <row r="25">
          <cell r="C25" t="str">
            <v>MP2</v>
          </cell>
        </row>
      </sheetData>
      <sheetData sheetId="2">
        <row r="2">
          <cell r="G2">
            <v>44033</v>
          </cell>
          <cell r="I2" t="str">
            <v>990358</v>
          </cell>
          <cell r="J2" t="str">
            <v>6433634</v>
          </cell>
          <cell r="AM2" t="str">
            <v>061499000-00011900</v>
          </cell>
        </row>
        <row r="4">
          <cell r="C4" t="str">
            <v>10</v>
          </cell>
          <cell r="E4">
            <v>13.7</v>
          </cell>
          <cell r="I4" t="str">
            <v>990412</v>
          </cell>
          <cell r="J4" t="str">
            <v>6433529</v>
          </cell>
        </row>
        <row r="8">
          <cell r="E8">
            <v>1</v>
          </cell>
          <cell r="F8" t="str">
            <v>M</v>
          </cell>
          <cell r="BD8" t="str">
            <v>S1</v>
          </cell>
        </row>
        <row r="11">
          <cell r="E11">
            <v>2</v>
          </cell>
          <cell r="F11" t="str">
            <v>M</v>
          </cell>
        </row>
        <row r="12">
          <cell r="E12">
            <v>39</v>
          </cell>
          <cell r="F12" t="str">
            <v>D</v>
          </cell>
          <cell r="BD12" t="str">
            <v>S24</v>
          </cell>
        </row>
        <row r="13">
          <cell r="E13">
            <v>30</v>
          </cell>
          <cell r="F13" t="str">
            <v>D</v>
          </cell>
          <cell r="BD13" t="str">
            <v>S30</v>
          </cell>
        </row>
        <row r="14">
          <cell r="E14">
            <v>3</v>
          </cell>
          <cell r="F14" t="str">
            <v>M</v>
          </cell>
        </row>
        <row r="17">
          <cell r="E17">
            <v>3</v>
          </cell>
          <cell r="F17" t="str">
            <v>M</v>
          </cell>
        </row>
        <row r="18">
          <cell r="E18">
            <v>2</v>
          </cell>
        </row>
        <row r="19">
          <cell r="E19">
            <v>20</v>
          </cell>
          <cell r="F19" t="str">
            <v>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243"/>
  <sheetViews>
    <sheetView tabSelected="1" zoomScale="85" zoomScaleNormal="85" workbookViewId="0" topLeftCell="A1">
      <selection activeCell="A88" sqref="A88"/>
    </sheetView>
  </sheetViews>
  <sheetFormatPr defaultColWidth="11.421875" defaultRowHeight="1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.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/>
      <c r="U1" s="8"/>
    </row>
    <row r="2" spans="1:21" ht="15.5">
      <c r="A2" s="9" t="s">
        <v>1</v>
      </c>
      <c r="B2" s="9"/>
      <c r="C2" s="10"/>
      <c r="D2" s="11"/>
      <c r="E2" s="11"/>
      <c r="I2" s="5"/>
      <c r="J2" s="5"/>
      <c r="K2" s="5"/>
      <c r="L2" s="5"/>
      <c r="M2" s="5"/>
      <c r="N2" s="5"/>
      <c r="O2" s="5"/>
      <c r="P2" s="5"/>
      <c r="Q2" s="5"/>
      <c r="R2" s="12"/>
      <c r="S2" s="12"/>
      <c r="T2" s="13"/>
      <c r="U2" s="13"/>
    </row>
    <row r="3" spans="1:21" ht="15.5">
      <c r="A3" s="14" t="s">
        <v>2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ht="15" customHeight="1">
      <c r="A4" s="16" t="s">
        <v>3</v>
      </c>
      <c r="B4" s="17" t="s">
        <v>4</v>
      </c>
      <c r="C4" s="17"/>
      <c r="D4" s="17"/>
      <c r="E4" s="17"/>
      <c r="F4" s="18" t="s">
        <v>5</v>
      </c>
      <c r="G4" s="19" t="s">
        <v>6</v>
      </c>
      <c r="H4" s="20" t="s">
        <v>7</v>
      </c>
      <c r="I4" s="20"/>
      <c r="J4" s="21"/>
      <c r="K4" s="22" t="s">
        <v>8</v>
      </c>
      <c r="L4" s="23"/>
      <c r="R4" s="12"/>
      <c r="S4" s="12"/>
      <c r="T4" s="13"/>
      <c r="U4" s="13"/>
    </row>
    <row r="5" spans="1:21" ht="15" customHeight="1">
      <c r="A5" s="24" t="s">
        <v>9</v>
      </c>
      <c r="B5" s="25" t="s">
        <v>10</v>
      </c>
      <c r="C5" s="25"/>
      <c r="D5" s="25"/>
      <c r="E5" s="25"/>
      <c r="F5" s="18"/>
      <c r="G5" s="26" t="s">
        <v>11</v>
      </c>
      <c r="H5" s="27" t="s">
        <v>12</v>
      </c>
      <c r="I5" s="27"/>
      <c r="J5" s="28"/>
      <c r="K5" s="22"/>
      <c r="L5" s="23"/>
      <c r="R5" s="12"/>
      <c r="S5" s="12"/>
      <c r="T5" s="13"/>
      <c r="U5" s="13"/>
    </row>
    <row r="6" spans="1:21" ht="15" customHeight="1">
      <c r="A6" s="24" t="s">
        <v>13</v>
      </c>
      <c r="B6" s="25" t="s">
        <v>14</v>
      </c>
      <c r="C6" s="25"/>
      <c r="D6" s="25"/>
      <c r="E6" s="25"/>
      <c r="F6" s="18"/>
      <c r="G6" s="26" t="s">
        <v>15</v>
      </c>
      <c r="H6" s="27" t="s">
        <v>16</v>
      </c>
      <c r="I6" s="27"/>
      <c r="J6" s="28"/>
      <c r="K6" s="22"/>
      <c r="L6" s="23"/>
      <c r="R6" s="12"/>
      <c r="S6" s="12"/>
      <c r="T6" s="13"/>
      <c r="U6" s="13"/>
    </row>
    <row r="7" spans="1:21" ht="15" customHeight="1">
      <c r="A7" s="24" t="s">
        <v>17</v>
      </c>
      <c r="B7" s="25" t="s">
        <v>18</v>
      </c>
      <c r="C7" s="25"/>
      <c r="D7" s="25"/>
      <c r="E7" s="25"/>
      <c r="F7" s="18"/>
      <c r="G7" s="26" t="s">
        <v>19</v>
      </c>
      <c r="H7" s="27" t="s">
        <v>20</v>
      </c>
      <c r="I7" s="27"/>
      <c r="J7" s="28"/>
      <c r="K7" s="22"/>
      <c r="L7" s="23"/>
      <c r="R7" s="12"/>
      <c r="S7" s="12"/>
      <c r="T7" s="13"/>
      <c r="U7" s="13"/>
    </row>
    <row r="8" spans="1:21" ht="15" customHeight="1">
      <c r="A8" s="24" t="s">
        <v>21</v>
      </c>
      <c r="B8" s="25" t="s">
        <v>22</v>
      </c>
      <c r="C8" s="25"/>
      <c r="D8" s="25"/>
      <c r="E8" s="25"/>
      <c r="F8" s="18"/>
      <c r="G8" s="26" t="s">
        <v>23</v>
      </c>
      <c r="H8" s="27" t="s">
        <v>24</v>
      </c>
      <c r="I8" s="27"/>
      <c r="J8" s="28"/>
      <c r="K8" s="22"/>
      <c r="L8" s="23"/>
      <c r="R8" s="12"/>
      <c r="S8" s="12"/>
      <c r="T8" s="13"/>
      <c r="U8" s="13"/>
    </row>
    <row r="9" spans="1:21" ht="15" customHeight="1">
      <c r="A9" s="24" t="s">
        <v>25</v>
      </c>
      <c r="B9" s="25" t="s">
        <v>26</v>
      </c>
      <c r="C9" s="25"/>
      <c r="D9" s="25"/>
      <c r="E9" s="25"/>
      <c r="F9" s="18"/>
      <c r="G9" s="26" t="s">
        <v>27</v>
      </c>
      <c r="H9" s="27" t="s">
        <v>24</v>
      </c>
      <c r="I9" s="27"/>
      <c r="J9" s="28"/>
      <c r="K9" s="22"/>
      <c r="L9" s="23"/>
      <c r="R9" s="12"/>
      <c r="S9" s="12"/>
      <c r="T9" s="13"/>
      <c r="U9" s="13"/>
    </row>
    <row r="10" spans="1:21" ht="15" customHeight="1">
      <c r="A10" s="24" t="s">
        <v>28</v>
      </c>
      <c r="B10" s="25" t="s">
        <v>29</v>
      </c>
      <c r="C10" s="25"/>
      <c r="D10" s="25"/>
      <c r="E10" s="25"/>
      <c r="F10" s="18"/>
      <c r="G10" s="29" t="s">
        <v>30</v>
      </c>
      <c r="H10" s="30" t="s">
        <v>31</v>
      </c>
      <c r="I10" s="30"/>
      <c r="J10" s="31"/>
      <c r="K10" s="22"/>
      <c r="L10" s="23"/>
      <c r="R10" s="12"/>
      <c r="S10" s="12"/>
      <c r="T10" s="13"/>
      <c r="U10" s="13"/>
    </row>
    <row r="11" spans="1:21" ht="12.5">
      <c r="A11" s="24" t="s">
        <v>32</v>
      </c>
      <c r="B11" s="25" t="s">
        <v>33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ht="12.5">
      <c r="A12" s="24" t="s">
        <v>34</v>
      </c>
      <c r="B12" s="25" t="s">
        <v>35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ht="12.5">
      <c r="A13" s="32" t="s">
        <v>36</v>
      </c>
      <c r="B13" s="33" t="s">
        <v>37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ht="12.75" customHeight="1">
      <c r="A14" s="16" t="s">
        <v>38</v>
      </c>
      <c r="B14" s="17" t="s">
        <v>39</v>
      </c>
      <c r="C14" s="17"/>
      <c r="D14" s="17"/>
      <c r="E14" s="17"/>
      <c r="F14" s="18" t="s">
        <v>40</v>
      </c>
      <c r="G14" s="12"/>
      <c r="R14" s="12"/>
      <c r="S14" s="12"/>
      <c r="T14" s="13"/>
      <c r="U14" s="13"/>
    </row>
    <row r="15" spans="1:21" ht="12.5">
      <c r="A15" s="24" t="s">
        <v>41</v>
      </c>
      <c r="B15" s="25" t="s">
        <v>42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ht="12.5">
      <c r="A16" s="24" t="s">
        <v>43</v>
      </c>
      <c r="B16" s="25" t="s">
        <v>44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ht="12.5">
      <c r="A17" s="24" t="s">
        <v>45</v>
      </c>
      <c r="B17" s="25" t="s">
        <v>46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ht="12.5">
      <c r="A18" s="24" t="s">
        <v>47</v>
      </c>
      <c r="B18" s="25" t="s">
        <v>48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ht="12.5">
      <c r="A19" s="32" t="s">
        <v>49</v>
      </c>
      <c r="B19" s="33" t="s">
        <v>50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ht="11.5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1" s="38" customFormat="1" ht="14.5">
      <c r="A21" s="35" t="s">
        <v>51</v>
      </c>
      <c r="B21" s="35" t="s">
        <v>51</v>
      </c>
      <c r="C21" s="36" t="s">
        <v>52</v>
      </c>
      <c r="D21" s="36" t="s">
        <v>52</v>
      </c>
      <c r="E21" s="36" t="s">
        <v>52</v>
      </c>
      <c r="F21" s="36" t="s">
        <v>52</v>
      </c>
      <c r="G21" s="36" t="s">
        <v>52</v>
      </c>
      <c r="H21" s="36" t="s">
        <v>52</v>
      </c>
      <c r="I21" s="36" t="s">
        <v>52</v>
      </c>
      <c r="J21" s="36" t="s">
        <v>52</v>
      </c>
      <c r="K21" s="35" t="s">
        <v>51</v>
      </c>
      <c r="L21" s="35" t="s">
        <v>51</v>
      </c>
      <c r="M21" s="35" t="s">
        <v>51</v>
      </c>
      <c r="N21" s="35" t="s">
        <v>51</v>
      </c>
      <c r="O21" s="35" t="s">
        <v>51</v>
      </c>
      <c r="P21" s="35" t="s">
        <v>51</v>
      </c>
      <c r="Q21" s="37"/>
      <c r="R21" s="37"/>
      <c r="S21" s="37"/>
      <c r="T21" s="12"/>
      <c r="U21" s="12"/>
    </row>
    <row r="22" spans="1:21" s="38" customFormat="1" ht="14.5">
      <c r="A22" s="39" t="s">
        <v>3</v>
      </c>
      <c r="B22" s="39" t="s">
        <v>9</v>
      </c>
      <c r="C22" s="39" t="s">
        <v>13</v>
      </c>
      <c r="D22" s="39" t="s">
        <v>17</v>
      </c>
      <c r="E22" s="39" t="s">
        <v>21</v>
      </c>
      <c r="F22" s="39" t="s">
        <v>25</v>
      </c>
      <c r="G22" s="39" t="s">
        <v>28</v>
      </c>
      <c r="H22" s="39" t="s">
        <v>32</v>
      </c>
      <c r="I22" s="39" t="s">
        <v>34</v>
      </c>
      <c r="J22" s="39" t="s">
        <v>36</v>
      </c>
      <c r="K22" s="39" t="s">
        <v>38</v>
      </c>
      <c r="L22" s="39" t="s">
        <v>41</v>
      </c>
      <c r="M22" s="39" t="s">
        <v>43</v>
      </c>
      <c r="N22" s="39" t="s">
        <v>45</v>
      </c>
      <c r="O22" s="39" t="s">
        <v>47</v>
      </c>
      <c r="P22" s="39" t="s">
        <v>49</v>
      </c>
      <c r="Q22" s="37"/>
      <c r="R22" s="37"/>
      <c r="S22" s="37"/>
      <c r="T22" s="12"/>
      <c r="U22" s="12"/>
    </row>
    <row r="23" spans="1:21" s="38" customFormat="1" ht="26.85">
      <c r="A23" s="40">
        <f>'[1]DescriptionStation'!C4</f>
        <v>13000638000013</v>
      </c>
      <c r="B23" s="41">
        <v>6149900</v>
      </c>
      <c r="C23" s="42" t="str">
        <f>'[1]DescriptionStation'!C6</f>
        <v>Claree</v>
      </c>
      <c r="D23" s="42" t="str">
        <f>'[1]DescriptionStation'!C7</f>
        <v>Pont D201 proche lieu-dit Le Rosier</v>
      </c>
      <c r="E23" s="42" t="str">
        <f>'[1]DescriptionStation'!C8</f>
        <v>Val-des-Pres</v>
      </c>
      <c r="F23" s="42" t="str">
        <f>'[1]DescriptionStation'!C9</f>
        <v>05174</v>
      </c>
      <c r="G23" s="42" t="str">
        <f>'[1]DescriptionStation'!C10</f>
        <v>990358</v>
      </c>
      <c r="H23" s="42" t="str">
        <f>'[1]DescriptionStation'!C11</f>
        <v>6433634</v>
      </c>
      <c r="I23" s="42" t="str">
        <f>'[1]DescriptionStation'!C12</f>
        <v>1380</v>
      </c>
      <c r="J23" s="42" t="str">
        <f>'[1]DescriptionStation'!C13</f>
        <v>RRP, RCS</v>
      </c>
      <c r="K23" s="42" t="str">
        <f>'[1]SaisieDonneesTerrain'!I2</f>
        <v>990358</v>
      </c>
      <c r="L23" s="42" t="str">
        <f>'[1]SaisieDonneesTerrain'!J2</f>
        <v>6433634</v>
      </c>
      <c r="M23" s="42" t="str">
        <f>'[1]SaisieDonneesTerrain'!I4</f>
        <v>990412</v>
      </c>
      <c r="N23" s="42" t="str">
        <f>'[1]SaisieDonneesTerrain'!J4</f>
        <v>6433529</v>
      </c>
      <c r="O23" s="42" t="str">
        <f>'[1]SaisieDonneesTerrain'!C4</f>
        <v>10</v>
      </c>
      <c r="P23" s="42" t="str">
        <f>'[1]DescriptionStation'!C19</f>
        <v>120</v>
      </c>
      <c r="Q23" s="43"/>
      <c r="R23" s="43"/>
      <c r="S23" s="43"/>
      <c r="T23" s="44"/>
      <c r="U23" s="44"/>
    </row>
    <row r="24" spans="1:21" s="38" customFormat="1" ht="14.5">
      <c r="A24" s="36" t="s">
        <v>52</v>
      </c>
      <c r="B24" s="36" t="s">
        <v>53</v>
      </c>
      <c r="C24" s="36" t="s">
        <v>52</v>
      </c>
      <c r="D24" s="45" t="s">
        <v>51</v>
      </c>
      <c r="E24" s="45" t="s">
        <v>51</v>
      </c>
      <c r="F24" s="36" t="s">
        <v>52</v>
      </c>
      <c r="G24" s="36" t="s">
        <v>53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s="38" customFormat="1" ht="14.5">
      <c r="A25" s="39" t="s">
        <v>6</v>
      </c>
      <c r="B25" s="39" t="s">
        <v>54</v>
      </c>
      <c r="C25" s="39" t="s">
        <v>15</v>
      </c>
      <c r="D25" s="39" t="s">
        <v>19</v>
      </c>
      <c r="E25" s="39" t="s">
        <v>23</v>
      </c>
      <c r="F25" s="39" t="s">
        <v>27</v>
      </c>
      <c r="G25" s="39" t="s">
        <v>55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s="38" customFormat="1" ht="14.5">
      <c r="A26" s="49" t="str">
        <f>'[1]DescriptionStation'!C20</f>
        <v>C.DUPART</v>
      </c>
      <c r="B26" s="49" t="str">
        <f>IF('[1]DescriptionStation'!C21="",'[1]SaisieDonneesTerrain'!AM2,'[1]DescriptionStation'!C21)</f>
        <v>061499000-00011900</v>
      </c>
      <c r="C26" s="49" t="str">
        <f>IF('[1]DescriptionStation'!C22="","",'[1]DescriptionStation'!C22)</f>
        <v/>
      </c>
      <c r="D26" s="50">
        <f>'[1]SaisieDonneesTerrain'!G2</f>
        <v>44033</v>
      </c>
      <c r="E26" s="51">
        <f>'[1]DescriptionStation'!C23</f>
        <v>13000638000013</v>
      </c>
      <c r="F26" s="49" t="str">
        <f>'[1]DescriptionStation'!C24</f>
        <v>C.DUPART</v>
      </c>
      <c r="G26" s="52" t="str">
        <f>'[1]DescriptionStation'!C25</f>
        <v>MP2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s="38" customFormat="1" ht="14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38" customFormat="1" ht="15.5">
      <c r="A28" s="54"/>
      <c r="B28" s="54"/>
      <c r="C28" s="54"/>
      <c r="D28" s="55"/>
      <c r="E28" s="55"/>
      <c r="F28" s="56"/>
      <c r="G28" s="5"/>
      <c r="H28" s="5"/>
      <c r="I28" s="5"/>
      <c r="J28" s="5"/>
      <c r="K28" s="5"/>
      <c r="L28" s="5"/>
      <c r="M28" s="5"/>
      <c r="N28" s="5"/>
      <c r="O28" s="5"/>
      <c r="P28" s="12"/>
      <c r="Q28" s="12"/>
      <c r="R28" s="57"/>
      <c r="S28" s="58"/>
      <c r="T28" s="58"/>
      <c r="U28" s="58"/>
    </row>
    <row r="29" spans="1:21" s="38" customFormat="1" ht="15.5">
      <c r="A29" s="59" t="s">
        <v>56</v>
      </c>
      <c r="B29" s="59"/>
      <c r="C29" s="59"/>
      <c r="D29" s="60"/>
      <c r="E29" s="1"/>
      <c r="F29" s="2"/>
      <c r="G29" s="2"/>
      <c r="H29" s="1"/>
      <c r="I29" s="1"/>
      <c r="J29" s="1"/>
      <c r="K29" s="5"/>
      <c r="L29" s="5"/>
      <c r="M29" s="1"/>
      <c r="N29" s="1"/>
      <c r="O29" s="1"/>
      <c r="P29" s="5"/>
      <c r="Q29" s="5"/>
      <c r="R29" s="58"/>
      <c r="S29" s="58"/>
      <c r="T29" s="58"/>
      <c r="U29" s="58"/>
    </row>
    <row r="30" spans="1:21" s="38" customFormat="1" ht="14.5">
      <c r="A30" s="61" t="s">
        <v>57</v>
      </c>
      <c r="B30" s="62"/>
      <c r="C30" s="62"/>
      <c r="D30" s="62"/>
      <c r="E30" s="11"/>
      <c r="F30" s="1"/>
      <c r="G30" s="1"/>
      <c r="H30" s="1"/>
      <c r="I30" s="1"/>
      <c r="J30" s="1"/>
      <c r="K30" s="5"/>
      <c r="L30" s="5"/>
      <c r="M30" s="5"/>
      <c r="N30" s="5"/>
      <c r="O30" s="5"/>
      <c r="P30" s="1"/>
      <c r="Q30" s="1"/>
      <c r="R30" s="58"/>
      <c r="S30" s="58"/>
      <c r="T30" s="58"/>
      <c r="U30" s="58"/>
    </row>
    <row r="31" spans="1:21" s="38" customFormat="1" ht="14.5">
      <c r="A31" s="16" t="s">
        <v>9</v>
      </c>
      <c r="B31" s="63" t="s">
        <v>58</v>
      </c>
      <c r="C31" s="63"/>
      <c r="D31" s="63"/>
      <c r="E31" s="17"/>
      <c r="F31" s="2"/>
      <c r="G31" s="2"/>
      <c r="H31" s="2"/>
      <c r="I31" s="2"/>
      <c r="J31" s="1"/>
      <c r="K31" s="1"/>
      <c r="L31" s="1"/>
      <c r="M31" s="1"/>
      <c r="N31" s="1"/>
      <c r="O31" s="1"/>
      <c r="P31" s="5"/>
      <c r="Q31" s="1"/>
      <c r="R31" s="58"/>
      <c r="S31" s="58"/>
      <c r="T31" s="58"/>
      <c r="U31" s="58"/>
    </row>
    <row r="32" spans="1:21" s="38" customFormat="1" ht="15.5">
      <c r="A32" s="24" t="s">
        <v>13</v>
      </c>
      <c r="B32" s="15" t="s">
        <v>14</v>
      </c>
      <c r="C32" s="15"/>
      <c r="D32" s="15"/>
      <c r="E32" s="25"/>
      <c r="F32" s="2"/>
      <c r="G32" s="2"/>
      <c r="H32" s="64" t="s">
        <v>59</v>
      </c>
      <c r="I32" s="64"/>
      <c r="J32" s="64"/>
      <c r="K32" s="64"/>
      <c r="L32" s="1"/>
      <c r="M32" s="1"/>
      <c r="N32" s="1"/>
      <c r="O32" s="1"/>
      <c r="P32" s="1"/>
      <c r="Q32" s="1"/>
      <c r="R32" s="1"/>
      <c r="S32" s="1"/>
      <c r="T32" s="1"/>
      <c r="U32" s="58"/>
    </row>
    <row r="33" spans="1:21" s="38" customFormat="1" ht="14.5">
      <c r="A33" s="24" t="s">
        <v>60</v>
      </c>
      <c r="B33" s="15" t="s">
        <v>61</v>
      </c>
      <c r="C33" s="15"/>
      <c r="D33" s="15"/>
      <c r="E33" s="25"/>
      <c r="F33" s="2"/>
      <c r="G33" s="2"/>
      <c r="H33" s="65"/>
      <c r="I33" s="5"/>
      <c r="J33" s="5"/>
      <c r="K33" s="1"/>
      <c r="L33" s="1"/>
      <c r="M33" s="1"/>
      <c r="N33" s="1"/>
      <c r="O33" s="1"/>
      <c r="P33" s="1"/>
      <c r="Q33" s="1"/>
      <c r="R33" s="1"/>
      <c r="S33" s="1"/>
      <c r="T33" s="58"/>
      <c r="U33" s="58"/>
    </row>
    <row r="34" spans="1:21" ht="14.5">
      <c r="A34" s="24" t="s">
        <v>19</v>
      </c>
      <c r="B34" s="15" t="s">
        <v>62</v>
      </c>
      <c r="C34" s="15"/>
      <c r="D34" s="15"/>
      <c r="E34" s="25"/>
      <c r="H34" s="61" t="s">
        <v>57</v>
      </c>
      <c r="I34" s="62"/>
      <c r="J34" s="62"/>
      <c r="U34" s="66"/>
    </row>
    <row r="35" spans="1:21" ht="14.5">
      <c r="A35" s="24" t="s">
        <v>63</v>
      </c>
      <c r="B35" s="34" t="s">
        <v>64</v>
      </c>
      <c r="C35" s="15"/>
      <c r="D35" s="15"/>
      <c r="E35" s="25"/>
      <c r="F35" s="62"/>
      <c r="H35" s="67" t="s">
        <v>65</v>
      </c>
      <c r="I35" s="68" t="s">
        <v>66</v>
      </c>
      <c r="J35" s="21"/>
      <c r="U35" s="66"/>
    </row>
    <row r="36" spans="1:21" ht="14.5">
      <c r="A36" s="32" t="s">
        <v>67</v>
      </c>
      <c r="B36" s="69" t="s">
        <v>68</v>
      </c>
      <c r="C36" s="70"/>
      <c r="D36" s="70"/>
      <c r="E36" s="33"/>
      <c r="G36" s="71"/>
      <c r="H36" s="67" t="s">
        <v>69</v>
      </c>
      <c r="I36" s="68" t="s">
        <v>70</v>
      </c>
      <c r="J36" s="68"/>
      <c r="K36" s="72"/>
      <c r="L36" s="73"/>
      <c r="U36" s="66"/>
    </row>
    <row r="37" spans="1:21" ht="14.5">
      <c r="A37" s="74"/>
      <c r="B37" s="75"/>
      <c r="C37" s="74"/>
      <c r="D37" s="74"/>
      <c r="E37" s="76" t="s">
        <v>51</v>
      </c>
      <c r="F37" s="77"/>
      <c r="G37" s="1"/>
      <c r="H37" s="35" t="s">
        <v>51</v>
      </c>
      <c r="I37" s="36" t="s">
        <v>52</v>
      </c>
      <c r="P37" s="66"/>
      <c r="Q37" s="66"/>
      <c r="R37" s="66"/>
      <c r="S37" s="66"/>
      <c r="T37" s="66"/>
      <c r="U37" s="66"/>
    </row>
    <row r="38" spans="1:21" ht="14.5">
      <c r="A38" s="78" t="s">
        <v>9</v>
      </c>
      <c r="B38" s="78" t="s">
        <v>13</v>
      </c>
      <c r="C38" s="78" t="s">
        <v>17</v>
      </c>
      <c r="D38" s="78" t="s">
        <v>19</v>
      </c>
      <c r="E38" s="78" t="s">
        <v>63</v>
      </c>
      <c r="F38" s="79" t="s">
        <v>71</v>
      </c>
      <c r="G38" s="80" t="s">
        <v>72</v>
      </c>
      <c r="H38" s="81" t="s">
        <v>65</v>
      </c>
      <c r="I38" s="82" t="s">
        <v>69</v>
      </c>
      <c r="R38" s="66"/>
      <c r="S38" s="66"/>
      <c r="T38" s="66"/>
      <c r="U38" s="66"/>
    </row>
    <row r="39" spans="1:21" ht="14.5">
      <c r="A39" s="83">
        <f>B23</f>
        <v>6149900</v>
      </c>
      <c r="B39" s="83" t="str">
        <f>C23</f>
        <v>Claree</v>
      </c>
      <c r="C39" s="83" t="str">
        <f>D23</f>
        <v>Pont D201 proche lieu-dit Le Rosier</v>
      </c>
      <c r="D39" s="84">
        <f>D26</f>
        <v>44033</v>
      </c>
      <c r="E39" s="85">
        <f>'[1]SaisieDonneesTerrain'!E4</f>
        <v>13.7</v>
      </c>
      <c r="F39" s="86" t="s">
        <v>73</v>
      </c>
      <c r="G39" s="87" t="s">
        <v>74</v>
      </c>
      <c r="H39" s="88">
        <f>'[1]SaisieDonneesTerrain'!E8</f>
        <v>1</v>
      </c>
      <c r="I39" s="89" t="str">
        <f>'[1]SaisieDonneesTerrain'!F8</f>
        <v>M</v>
      </c>
      <c r="R39" s="66"/>
      <c r="S39" s="66"/>
      <c r="T39" s="66"/>
      <c r="U39" s="66"/>
    </row>
    <row r="40" spans="1:21" ht="14.5">
      <c r="A40" s="79" t="s">
        <v>75</v>
      </c>
      <c r="B40" s="90"/>
      <c r="C40" s="90"/>
      <c r="D40" s="91"/>
      <c r="E40" s="90"/>
      <c r="F40" s="86" t="s">
        <v>76</v>
      </c>
      <c r="G40" s="87" t="s">
        <v>77</v>
      </c>
      <c r="H40" s="88">
        <f>'[1]SaisieDonneesTerrain'!E9</f>
        <v>0</v>
      </c>
      <c r="I40" s="89">
        <f>'[1]SaisieDonneesTerrain'!F9</f>
        <v>0</v>
      </c>
      <c r="R40" s="66"/>
      <c r="S40" s="66"/>
      <c r="T40" s="66"/>
      <c r="U40" s="66"/>
    </row>
    <row r="41" spans="1:21" ht="14.5">
      <c r="A41" s="92"/>
      <c r="B41" s="92"/>
      <c r="C41" s="92"/>
      <c r="D41" s="92"/>
      <c r="E41" s="92"/>
      <c r="F41" s="86" t="s">
        <v>78</v>
      </c>
      <c r="G41" s="87" t="s">
        <v>79</v>
      </c>
      <c r="H41" s="88">
        <f>'[1]SaisieDonneesTerrain'!E10</f>
        <v>0</v>
      </c>
      <c r="I41" s="89">
        <f>'[1]SaisieDonneesTerrain'!F10</f>
        <v>0</v>
      </c>
      <c r="R41" s="66"/>
      <c r="S41" s="66"/>
      <c r="T41" s="66"/>
      <c r="U41" s="66"/>
    </row>
    <row r="42" spans="1:21" ht="14.5">
      <c r="A42" s="90"/>
      <c r="B42" s="90"/>
      <c r="C42" s="90"/>
      <c r="D42" s="91"/>
      <c r="E42" s="90"/>
      <c r="F42" s="86" t="s">
        <v>80</v>
      </c>
      <c r="G42" s="87" t="s">
        <v>81</v>
      </c>
      <c r="H42" s="88">
        <f>'[1]SaisieDonneesTerrain'!E11</f>
        <v>2</v>
      </c>
      <c r="I42" s="89" t="str">
        <f>'[1]SaisieDonneesTerrain'!F11</f>
        <v>M</v>
      </c>
      <c r="R42" s="66"/>
      <c r="S42" s="66"/>
      <c r="T42" s="66"/>
      <c r="U42" s="66"/>
    </row>
    <row r="43" spans="1:21" ht="14.5">
      <c r="A43" s="90"/>
      <c r="B43" s="90"/>
      <c r="C43" s="90"/>
      <c r="D43" s="91"/>
      <c r="E43" s="90"/>
      <c r="F43" s="86" t="s">
        <v>82</v>
      </c>
      <c r="G43" s="87" t="s">
        <v>83</v>
      </c>
      <c r="H43" s="88">
        <f>'[1]SaisieDonneesTerrain'!E12</f>
        <v>39</v>
      </c>
      <c r="I43" s="89" t="str">
        <f>'[1]SaisieDonneesTerrain'!F12</f>
        <v>D</v>
      </c>
      <c r="O43" s="5"/>
      <c r="R43" s="66"/>
      <c r="S43" s="66"/>
      <c r="T43" s="66"/>
      <c r="U43" s="66"/>
    </row>
    <row r="44" spans="1:21" ht="14.5">
      <c r="A44" s="90"/>
      <c r="B44" s="90"/>
      <c r="C44" s="90"/>
      <c r="D44" s="91"/>
      <c r="E44" s="90"/>
      <c r="F44" s="86" t="s">
        <v>84</v>
      </c>
      <c r="G44" s="87" t="s">
        <v>85</v>
      </c>
      <c r="H44" s="88">
        <f>'[1]SaisieDonneesTerrain'!E13</f>
        <v>30</v>
      </c>
      <c r="I44" s="89" t="str">
        <f>'[1]SaisieDonneesTerrain'!F13</f>
        <v>D</v>
      </c>
      <c r="M44" s="5"/>
      <c r="N44" s="5"/>
      <c r="O44" s="5"/>
      <c r="P44" s="5"/>
      <c r="Q44" s="5"/>
      <c r="R44" s="5"/>
      <c r="S44" s="5"/>
      <c r="T44" s="66"/>
      <c r="U44" s="66"/>
    </row>
    <row r="45" spans="1:21" ht="14.5">
      <c r="A45" s="90"/>
      <c r="B45" s="90"/>
      <c r="C45" s="90"/>
      <c r="D45" s="91"/>
      <c r="E45" s="90"/>
      <c r="F45" s="86" t="s">
        <v>86</v>
      </c>
      <c r="G45" s="87" t="s">
        <v>87</v>
      </c>
      <c r="H45" s="88">
        <f>'[1]SaisieDonneesTerrain'!E14</f>
        <v>3</v>
      </c>
      <c r="I45" s="89" t="str">
        <f>'[1]SaisieDonneesTerrain'!F14</f>
        <v>M</v>
      </c>
      <c r="M45" s="5"/>
      <c r="N45" s="5"/>
      <c r="O45" s="5"/>
      <c r="P45" s="5"/>
      <c r="Q45" s="5"/>
      <c r="R45" s="5"/>
      <c r="S45" s="5"/>
      <c r="T45" s="66"/>
      <c r="U45" s="66"/>
    </row>
    <row r="46" spans="1:21" ht="14.5">
      <c r="A46" s="90"/>
      <c r="B46" s="90"/>
      <c r="C46" s="90"/>
      <c r="D46" s="91"/>
      <c r="E46" s="90"/>
      <c r="F46" s="86" t="s">
        <v>88</v>
      </c>
      <c r="G46" s="87" t="s">
        <v>89</v>
      </c>
      <c r="H46" s="88">
        <f>'[1]SaisieDonneesTerrain'!E15</f>
        <v>0</v>
      </c>
      <c r="I46" s="89">
        <f>'[1]SaisieDonneesTerrain'!F15</f>
        <v>0</v>
      </c>
      <c r="M46" s="5"/>
      <c r="N46" s="5"/>
      <c r="O46" s="5"/>
      <c r="P46" s="5"/>
      <c r="Q46" s="5"/>
      <c r="R46" s="5"/>
      <c r="S46" s="5"/>
      <c r="T46" s="66"/>
      <c r="U46" s="66"/>
    </row>
    <row r="47" spans="1:21" ht="14.5">
      <c r="A47" s="90"/>
      <c r="B47" s="90"/>
      <c r="C47" s="90"/>
      <c r="D47" s="91"/>
      <c r="E47" s="90"/>
      <c r="F47" s="86" t="s">
        <v>90</v>
      </c>
      <c r="G47" s="87" t="s">
        <v>91</v>
      </c>
      <c r="H47" s="88">
        <f>'[1]SaisieDonneesTerrain'!E16</f>
        <v>0</v>
      </c>
      <c r="I47" s="89">
        <f>'[1]SaisieDonneesTerrain'!F16</f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4.5">
      <c r="A48" s="90"/>
      <c r="B48" s="90"/>
      <c r="C48" s="90"/>
      <c r="D48" s="91"/>
      <c r="E48" s="90"/>
      <c r="F48" s="86" t="s">
        <v>92</v>
      </c>
      <c r="G48" s="87" t="s">
        <v>93</v>
      </c>
      <c r="H48" s="88">
        <f>'[1]SaisieDonneesTerrain'!E17</f>
        <v>3</v>
      </c>
      <c r="I48" s="89" t="str">
        <f>'[1]SaisieDonneesTerrain'!F17</f>
        <v>M</v>
      </c>
      <c r="J48" s="5"/>
      <c r="K48" s="5"/>
      <c r="L48" s="5"/>
      <c r="M48" s="5"/>
      <c r="N48" s="5"/>
      <c r="P48" s="5"/>
      <c r="Q48" s="5"/>
      <c r="R48" s="5"/>
      <c r="S48" s="5"/>
      <c r="T48" s="5"/>
      <c r="U48" s="5"/>
    </row>
    <row r="49" spans="1:21" ht="14.5">
      <c r="A49" s="90"/>
      <c r="B49" s="90"/>
      <c r="C49" s="90"/>
      <c r="D49" s="91"/>
      <c r="E49" s="90"/>
      <c r="F49" s="86" t="s">
        <v>94</v>
      </c>
      <c r="G49" s="87" t="s">
        <v>95</v>
      </c>
      <c r="H49" s="88">
        <f>'[1]SaisieDonneesTerrain'!E18</f>
        <v>2</v>
      </c>
      <c r="I49" s="89">
        <f>'[1]SaisieDonneesTerrain'!F18</f>
        <v>0</v>
      </c>
      <c r="J49" s="5"/>
      <c r="K49" s="5"/>
      <c r="L49" s="5"/>
      <c r="R49" s="66"/>
      <c r="S49" s="66"/>
      <c r="T49" s="5"/>
      <c r="U49" s="5"/>
    </row>
    <row r="50" spans="1:21" ht="14.5">
      <c r="A50" s="90"/>
      <c r="B50" s="90"/>
      <c r="C50" s="90"/>
      <c r="D50" s="91"/>
      <c r="E50" s="90"/>
      <c r="F50" s="93" t="s">
        <v>96</v>
      </c>
      <c r="G50" s="94" t="s">
        <v>97</v>
      </c>
      <c r="H50" s="88">
        <f>'[1]SaisieDonneesTerrain'!E19</f>
        <v>20</v>
      </c>
      <c r="I50" s="89" t="str">
        <f>'[1]SaisieDonneesTerrain'!F19</f>
        <v>D</v>
      </c>
      <c r="J50" s="5"/>
      <c r="K50" s="5"/>
      <c r="L50" s="5"/>
      <c r="R50" s="66"/>
      <c r="S50" s="66"/>
      <c r="T50" s="5"/>
      <c r="U50" s="5"/>
    </row>
    <row r="51" spans="1:21" ht="15.5">
      <c r="A51" s="55"/>
      <c r="B51" s="55"/>
      <c r="C51" s="55"/>
      <c r="D51" s="55"/>
      <c r="E51" s="55"/>
      <c r="F51" s="95" t="s">
        <v>98</v>
      </c>
      <c r="G51" s="95"/>
      <c r="H51" s="96">
        <f>SUM(H39:H50)/100</f>
        <v>1</v>
      </c>
      <c r="I51" s="5"/>
      <c r="J51" s="5"/>
      <c r="K51" s="5"/>
      <c r="L51" s="5"/>
      <c r="M51" s="5"/>
      <c r="R51" s="66"/>
      <c r="S51" s="66"/>
      <c r="T51" s="5"/>
      <c r="U51" s="5"/>
    </row>
    <row r="52" spans="1:21" ht="15.5">
      <c r="A52" s="97" t="s">
        <v>99</v>
      </c>
      <c r="B52" s="97"/>
      <c r="C52" s="97"/>
      <c r="D52" s="97"/>
      <c r="E52" s="97"/>
      <c r="F52" s="56"/>
      <c r="G52" s="98"/>
      <c r="T52" s="66"/>
      <c r="U52" s="66"/>
    </row>
    <row r="53" spans="7:21" ht="14.5">
      <c r="G53" s="99"/>
      <c r="T53" s="66"/>
      <c r="U53" s="66"/>
    </row>
    <row r="54" spans="1:21" ht="14.5">
      <c r="A54" s="61" t="s">
        <v>57</v>
      </c>
      <c r="B54" s="62"/>
      <c r="C54" s="62"/>
      <c r="D54" s="62"/>
      <c r="E54" s="100"/>
      <c r="F54" s="101"/>
      <c r="G54" s="99"/>
      <c r="T54" s="66"/>
      <c r="U54" s="66"/>
    </row>
    <row r="55" spans="1:21" ht="14.5">
      <c r="A55" s="16" t="s">
        <v>71</v>
      </c>
      <c r="B55" s="63" t="s">
        <v>100</v>
      </c>
      <c r="C55" s="63"/>
      <c r="D55" s="63"/>
      <c r="E55" s="63"/>
      <c r="F55" s="17"/>
      <c r="G55" s="102"/>
      <c r="J55" s="103"/>
      <c r="T55" s="66"/>
      <c r="U55" s="66"/>
    </row>
    <row r="56" spans="1:21" ht="14.5">
      <c r="A56" s="24" t="s">
        <v>101</v>
      </c>
      <c r="B56" s="15" t="s">
        <v>100</v>
      </c>
      <c r="C56" s="15"/>
      <c r="D56" s="15"/>
      <c r="E56" s="15"/>
      <c r="F56" s="25"/>
      <c r="G56" s="102"/>
      <c r="H56" s="61" t="s">
        <v>57</v>
      </c>
      <c r="J56" s="103"/>
      <c r="T56" s="66"/>
      <c r="U56" s="66"/>
    </row>
    <row r="57" spans="1:21" ht="14.5">
      <c r="A57" s="24" t="s">
        <v>102</v>
      </c>
      <c r="B57" s="15" t="s">
        <v>103</v>
      </c>
      <c r="C57" s="15"/>
      <c r="D57" s="15"/>
      <c r="E57" s="15"/>
      <c r="F57" s="25"/>
      <c r="G57" s="102"/>
      <c r="H57" s="104" t="s">
        <v>104</v>
      </c>
      <c r="I57" s="104" t="s">
        <v>72</v>
      </c>
      <c r="J57" s="104" t="s">
        <v>105</v>
      </c>
      <c r="T57" s="66"/>
      <c r="U57" s="66"/>
    </row>
    <row r="58" spans="1:21" ht="14.5">
      <c r="A58" s="24" t="s">
        <v>106</v>
      </c>
      <c r="B58" s="15" t="s">
        <v>107</v>
      </c>
      <c r="C58" s="15"/>
      <c r="D58" s="15"/>
      <c r="E58" s="15"/>
      <c r="F58" s="25"/>
      <c r="G58" s="102"/>
      <c r="H58" s="105" t="s">
        <v>108</v>
      </c>
      <c r="I58" s="105" t="s">
        <v>109</v>
      </c>
      <c r="J58" s="105" t="s">
        <v>110</v>
      </c>
      <c r="T58" s="66"/>
      <c r="U58" s="66"/>
    </row>
    <row r="59" spans="1:21" ht="14.5">
      <c r="A59" s="24" t="s">
        <v>111</v>
      </c>
      <c r="B59" s="15" t="s">
        <v>112</v>
      </c>
      <c r="C59" s="15"/>
      <c r="D59" s="15"/>
      <c r="E59" s="15"/>
      <c r="F59" s="25"/>
      <c r="G59" s="102"/>
      <c r="H59" s="106" t="s">
        <v>113</v>
      </c>
      <c r="I59" s="106" t="s">
        <v>114</v>
      </c>
      <c r="J59" s="106" t="s">
        <v>115</v>
      </c>
      <c r="T59" s="66"/>
      <c r="U59" s="66"/>
    </row>
    <row r="60" spans="1:21" ht="14.5">
      <c r="A60" s="24" t="s">
        <v>116</v>
      </c>
      <c r="B60" s="15" t="s">
        <v>117</v>
      </c>
      <c r="C60" s="15"/>
      <c r="D60" s="15"/>
      <c r="E60" s="15"/>
      <c r="F60" s="25"/>
      <c r="G60" s="102"/>
      <c r="H60" s="106" t="s">
        <v>118</v>
      </c>
      <c r="I60" s="106" t="s">
        <v>119</v>
      </c>
      <c r="J60" s="106" t="s">
        <v>120</v>
      </c>
      <c r="T60" s="66"/>
      <c r="U60" s="66"/>
    </row>
    <row r="61" spans="1:21" ht="14.5">
      <c r="A61" s="24" t="s">
        <v>121</v>
      </c>
      <c r="B61" s="15" t="s">
        <v>122</v>
      </c>
      <c r="C61" s="15"/>
      <c r="D61" s="15"/>
      <c r="E61" s="15"/>
      <c r="F61" s="25"/>
      <c r="G61" s="107"/>
      <c r="H61" s="108" t="s">
        <v>123</v>
      </c>
      <c r="I61" s="108" t="s">
        <v>124</v>
      </c>
      <c r="J61" s="108" t="s">
        <v>125</v>
      </c>
      <c r="O61" s="2"/>
      <c r="P61" s="2"/>
      <c r="Q61" s="2"/>
      <c r="R61" s="2"/>
      <c r="S61" s="2"/>
      <c r="T61" s="2"/>
      <c r="U61" s="2"/>
    </row>
    <row r="62" spans="1:21" ht="14.5">
      <c r="A62" s="32" t="s">
        <v>126</v>
      </c>
      <c r="B62" s="70" t="s">
        <v>127</v>
      </c>
      <c r="C62" s="109"/>
      <c r="D62" s="109"/>
      <c r="E62" s="70"/>
      <c r="F62" s="33"/>
      <c r="G62" s="107"/>
      <c r="H62" s="2"/>
      <c r="T62" s="66"/>
      <c r="U62" s="66"/>
    </row>
    <row r="63" spans="5:21" ht="14.5">
      <c r="E63" s="110"/>
      <c r="F63" s="1"/>
      <c r="H63" s="2"/>
      <c r="T63" s="66"/>
      <c r="U63" s="66"/>
    </row>
    <row r="64" spans="1:21" ht="14.5">
      <c r="A64" s="74"/>
      <c r="B64" s="74"/>
      <c r="C64" s="74"/>
      <c r="D64" s="35" t="s">
        <v>51</v>
      </c>
      <c r="E64" s="35" t="s">
        <v>51</v>
      </c>
      <c r="F64" s="35" t="s">
        <v>51</v>
      </c>
      <c r="G64" s="36" t="s">
        <v>52</v>
      </c>
      <c r="H64" s="36" t="s">
        <v>52</v>
      </c>
      <c r="I64" s="36" t="s">
        <v>52</v>
      </c>
      <c r="J64" s="36" t="s">
        <v>52</v>
      </c>
      <c r="K64" s="36" t="s">
        <v>52</v>
      </c>
      <c r="L64" s="2"/>
      <c r="M64" s="2"/>
      <c r="N64" s="2"/>
      <c r="T64" s="66"/>
      <c r="U64" s="66"/>
    </row>
    <row r="65" spans="1:21" ht="14.5">
      <c r="A65" s="39" t="s">
        <v>9</v>
      </c>
      <c r="B65" s="39" t="s">
        <v>19</v>
      </c>
      <c r="C65" s="39" t="s">
        <v>128</v>
      </c>
      <c r="D65" s="39" t="s">
        <v>71</v>
      </c>
      <c r="E65" s="39" t="s">
        <v>101</v>
      </c>
      <c r="F65" s="39" t="s">
        <v>102</v>
      </c>
      <c r="G65" s="39" t="s">
        <v>106</v>
      </c>
      <c r="H65" s="39" t="s">
        <v>129</v>
      </c>
      <c r="I65" s="39" t="s">
        <v>116</v>
      </c>
      <c r="J65" s="39" t="s">
        <v>121</v>
      </c>
      <c r="K65" s="39" t="s">
        <v>126</v>
      </c>
      <c r="T65" s="66"/>
      <c r="U65" s="66"/>
    </row>
    <row r="66" spans="1:21" ht="14.5">
      <c r="A66" s="36">
        <f>B23</f>
        <v>6149900</v>
      </c>
      <c r="B66" s="111">
        <f>D26</f>
        <v>44033</v>
      </c>
      <c r="C66" s="112" t="s">
        <v>130</v>
      </c>
      <c r="D66" s="113" t="str">
        <f>'[1]SaisieDonneesTerrain'!BD8</f>
        <v>S1</v>
      </c>
      <c r="E66" s="114" t="s">
        <v>119</v>
      </c>
      <c r="F66" s="115" t="s">
        <v>131</v>
      </c>
      <c r="G66" s="116" t="s">
        <v>132</v>
      </c>
      <c r="H66" s="116"/>
      <c r="I66" s="116"/>
      <c r="J66" s="116"/>
      <c r="K66" s="116"/>
      <c r="T66" s="66"/>
      <c r="U66" s="66"/>
    </row>
    <row r="67" spans="1:21" ht="14.5">
      <c r="A67" s="117">
        <f>+A$66</f>
        <v>6149900</v>
      </c>
      <c r="B67" s="118">
        <f>+B$66</f>
        <v>44033</v>
      </c>
      <c r="C67" s="112" t="s">
        <v>133</v>
      </c>
      <c r="D67" s="113" t="s">
        <v>81</v>
      </c>
      <c r="E67" s="114" t="s">
        <v>114</v>
      </c>
      <c r="F67" s="115" t="s">
        <v>131</v>
      </c>
      <c r="G67" s="119" t="s">
        <v>132</v>
      </c>
      <c r="H67" s="116"/>
      <c r="I67" s="116"/>
      <c r="J67" s="119"/>
      <c r="K67" s="116"/>
      <c r="T67" s="66"/>
      <c r="U67" s="66"/>
    </row>
    <row r="68" spans="1:21" ht="14.5">
      <c r="A68" s="117">
        <f>+A$66</f>
        <v>6149900</v>
      </c>
      <c r="B68" s="118">
        <f>+B$66</f>
        <v>44033</v>
      </c>
      <c r="C68" s="112" t="s">
        <v>134</v>
      </c>
      <c r="D68" s="113" t="s">
        <v>87</v>
      </c>
      <c r="E68" s="114" t="s">
        <v>114</v>
      </c>
      <c r="F68" s="115" t="s">
        <v>131</v>
      </c>
      <c r="G68" s="119" t="s">
        <v>135</v>
      </c>
      <c r="H68" s="116"/>
      <c r="I68" s="116"/>
      <c r="J68" s="119"/>
      <c r="K68" s="116"/>
      <c r="T68" s="66"/>
      <c r="U68" s="66"/>
    </row>
    <row r="69" spans="1:21" ht="14.5">
      <c r="A69" s="117">
        <f>+A$66</f>
        <v>6149900</v>
      </c>
      <c r="B69" s="118">
        <f>+B$66</f>
        <v>44033</v>
      </c>
      <c r="C69" s="112" t="s">
        <v>136</v>
      </c>
      <c r="D69" s="113" t="s">
        <v>93</v>
      </c>
      <c r="E69" s="114" t="s">
        <v>114</v>
      </c>
      <c r="F69" s="115" t="s">
        <v>131</v>
      </c>
      <c r="G69" s="119" t="s">
        <v>132</v>
      </c>
      <c r="H69" s="116"/>
      <c r="I69" s="116"/>
      <c r="J69" s="119"/>
      <c r="K69" s="116"/>
      <c r="T69" s="66"/>
      <c r="U69" s="66"/>
    </row>
    <row r="70" spans="1:21" ht="14.5">
      <c r="A70" s="117">
        <f>+A$66</f>
        <v>6149900</v>
      </c>
      <c r="B70" s="118">
        <f>+B$66</f>
        <v>44033</v>
      </c>
      <c r="C70" s="112" t="s">
        <v>137</v>
      </c>
      <c r="D70" s="113" t="str">
        <f>'[1]SaisieDonneesTerrain'!BD12</f>
        <v>S24</v>
      </c>
      <c r="E70" s="114" t="s">
        <v>119</v>
      </c>
      <c r="F70" s="115" t="s">
        <v>138</v>
      </c>
      <c r="G70" s="119" t="s">
        <v>135</v>
      </c>
      <c r="H70" s="116"/>
      <c r="I70" s="116"/>
      <c r="J70" s="119"/>
      <c r="K70" s="116"/>
      <c r="T70" s="66"/>
      <c r="U70" s="66"/>
    </row>
    <row r="71" spans="1:21" ht="14.5">
      <c r="A71" s="117">
        <f>+A$66</f>
        <v>6149900</v>
      </c>
      <c r="B71" s="118">
        <f>+B$66</f>
        <v>44033</v>
      </c>
      <c r="C71" s="112" t="s">
        <v>139</v>
      </c>
      <c r="D71" s="113" t="str">
        <f>'[1]SaisieDonneesTerrain'!BD13</f>
        <v>S30</v>
      </c>
      <c r="E71" s="114" t="s">
        <v>124</v>
      </c>
      <c r="F71" s="115" t="s">
        <v>138</v>
      </c>
      <c r="G71" s="119" t="s">
        <v>140</v>
      </c>
      <c r="H71" s="116"/>
      <c r="I71" s="116"/>
      <c r="J71" s="119"/>
      <c r="K71" s="116"/>
      <c r="T71" s="66"/>
      <c r="U71" s="66"/>
    </row>
    <row r="72" spans="1:21" ht="14.5">
      <c r="A72" s="117">
        <f>+A$66</f>
        <v>6149900</v>
      </c>
      <c r="B72" s="118">
        <f>+B$66</f>
        <v>44033</v>
      </c>
      <c r="C72" s="112" t="s">
        <v>141</v>
      </c>
      <c r="D72" s="113" t="s">
        <v>97</v>
      </c>
      <c r="E72" s="114" t="s">
        <v>124</v>
      </c>
      <c r="F72" s="115" t="s">
        <v>138</v>
      </c>
      <c r="G72" s="119" t="s">
        <v>135</v>
      </c>
      <c r="H72" s="116"/>
      <c r="I72" s="116"/>
      <c r="J72" s="119"/>
      <c r="K72" s="116"/>
      <c r="T72" s="66"/>
      <c r="U72" s="66"/>
    </row>
    <row r="73" spans="1:21" ht="14.5">
      <c r="A73" s="117">
        <f>+A$66</f>
        <v>6149900</v>
      </c>
      <c r="B73" s="118">
        <f>+B$66</f>
        <v>44033</v>
      </c>
      <c r="C73" s="112" t="s">
        <v>142</v>
      </c>
      <c r="D73" s="113" t="s">
        <v>83</v>
      </c>
      <c r="E73" s="114" t="s">
        <v>124</v>
      </c>
      <c r="F73" s="115" t="s">
        <v>138</v>
      </c>
      <c r="G73" s="119" t="s">
        <v>143</v>
      </c>
      <c r="H73" s="116"/>
      <c r="I73" s="116"/>
      <c r="J73" s="119"/>
      <c r="K73" s="116"/>
      <c r="T73" s="66"/>
      <c r="U73" s="66"/>
    </row>
    <row r="74" spans="1:21" ht="14.5">
      <c r="A74" s="117">
        <f>+A$66</f>
        <v>6149900</v>
      </c>
      <c r="B74" s="118">
        <f>+B$66</f>
        <v>44033</v>
      </c>
      <c r="C74" s="112" t="s">
        <v>144</v>
      </c>
      <c r="D74" s="113" t="s">
        <v>85</v>
      </c>
      <c r="E74" s="114" t="s">
        <v>119</v>
      </c>
      <c r="F74" s="115" t="s">
        <v>145</v>
      </c>
      <c r="G74" s="119" t="s">
        <v>143</v>
      </c>
      <c r="H74" s="116"/>
      <c r="I74" s="116"/>
      <c r="J74" s="119"/>
      <c r="K74" s="116"/>
      <c r="T74" s="66"/>
      <c r="U74" s="66"/>
    </row>
    <row r="75" spans="1:21" ht="14.5">
      <c r="A75" s="117">
        <f>+A$66</f>
        <v>6149900</v>
      </c>
      <c r="B75" s="118">
        <f>+B$66</f>
        <v>44033</v>
      </c>
      <c r="C75" s="112" t="s">
        <v>146</v>
      </c>
      <c r="D75" s="113" t="s">
        <v>83</v>
      </c>
      <c r="E75" s="114" t="s">
        <v>114</v>
      </c>
      <c r="F75" s="115" t="s">
        <v>145</v>
      </c>
      <c r="G75" s="119" t="s">
        <v>132</v>
      </c>
      <c r="H75" s="116"/>
      <c r="I75" s="116"/>
      <c r="J75" s="119"/>
      <c r="K75" s="116"/>
      <c r="T75" s="66"/>
      <c r="U75" s="66"/>
    </row>
    <row r="76" spans="1:21" ht="14.5">
      <c r="A76" s="117">
        <f>+A$66</f>
        <v>6149900</v>
      </c>
      <c r="B76" s="118">
        <f>+B$66</f>
        <v>44033</v>
      </c>
      <c r="C76" s="112" t="s">
        <v>147</v>
      </c>
      <c r="D76" s="113" t="s">
        <v>85</v>
      </c>
      <c r="E76" s="114" t="s">
        <v>114</v>
      </c>
      <c r="F76" s="115" t="s">
        <v>145</v>
      </c>
      <c r="G76" s="119" t="s">
        <v>140</v>
      </c>
      <c r="H76" s="116"/>
      <c r="I76" s="116"/>
      <c r="J76" s="119"/>
      <c r="K76" s="116"/>
      <c r="T76" s="66"/>
      <c r="U76" s="66"/>
    </row>
    <row r="77" spans="1:21" ht="14.5">
      <c r="A77" s="117">
        <f>+A$66</f>
        <v>6149900</v>
      </c>
      <c r="B77" s="118">
        <f>+B$66</f>
        <v>44033</v>
      </c>
      <c r="C77" s="112" t="s">
        <v>148</v>
      </c>
      <c r="D77" s="113" t="s">
        <v>97</v>
      </c>
      <c r="E77" s="114" t="s">
        <v>119</v>
      </c>
      <c r="F77" s="115" t="s">
        <v>145</v>
      </c>
      <c r="G77" s="119" t="s">
        <v>140</v>
      </c>
      <c r="H77" s="116"/>
      <c r="I77" s="116"/>
      <c r="J77" s="119"/>
      <c r="K77" s="116"/>
      <c r="T77" s="66"/>
      <c r="U77" s="66"/>
    </row>
    <row r="78" spans="1:20" ht="14.5">
      <c r="A78" s="120"/>
      <c r="B78" s="121"/>
      <c r="C78" s="75"/>
      <c r="D78" s="122"/>
      <c r="E78" s="122"/>
      <c r="F78" s="122"/>
      <c r="G78" s="123"/>
      <c r="H78" s="123"/>
      <c r="I78" s="123"/>
      <c r="J78" s="123"/>
      <c r="K78" s="123"/>
      <c r="T78" s="66"/>
    </row>
    <row r="79" spans="1:20" ht="15.5">
      <c r="A79" s="64" t="s">
        <v>149</v>
      </c>
      <c r="B79" s="64"/>
      <c r="C79" s="55"/>
      <c r="D79" s="55"/>
      <c r="E79" s="55"/>
      <c r="F79" s="55"/>
      <c r="G79" s="5"/>
      <c r="H79" s="5"/>
      <c r="I79" s="5"/>
      <c r="T79" s="66"/>
    </row>
    <row r="80" spans="1:20" ht="14.5">
      <c r="A80" s="12"/>
      <c r="B80" s="5"/>
      <c r="C80" s="5"/>
      <c r="D80" s="5"/>
      <c r="E80" s="5"/>
      <c r="F80" s="5"/>
      <c r="G80" s="5"/>
      <c r="H80" s="5"/>
      <c r="I80" s="5"/>
      <c r="T80" s="66"/>
    </row>
    <row r="81" spans="1:20" ht="14.5">
      <c r="A81" s="34" t="s">
        <v>2</v>
      </c>
      <c r="B81" s="62"/>
      <c r="C81" s="62"/>
      <c r="D81" s="11"/>
      <c r="E81" s="11"/>
      <c r="F81" s="11"/>
      <c r="G81" s="5"/>
      <c r="H81" s="5"/>
      <c r="I81" s="5"/>
      <c r="T81" s="66"/>
    </row>
    <row r="82" spans="1:20" ht="14.5">
      <c r="A82" s="16" t="s">
        <v>150</v>
      </c>
      <c r="B82" s="63" t="s">
        <v>151</v>
      </c>
      <c r="C82" s="124"/>
      <c r="D82" s="17"/>
      <c r="E82" s="11"/>
      <c r="F82" s="5"/>
      <c r="G82" s="12"/>
      <c r="H82" s="5"/>
      <c r="I82" s="5"/>
      <c r="T82" s="66"/>
    </row>
    <row r="83" spans="1:20" s="3" customFormat="1" ht="14.5">
      <c r="A83" s="24" t="s">
        <v>152</v>
      </c>
      <c r="B83" s="34" t="s">
        <v>153</v>
      </c>
      <c r="C83" s="125"/>
      <c r="D83" s="25"/>
      <c r="E83" s="11"/>
      <c r="G83" s="12"/>
      <c r="H83" s="5"/>
      <c r="I83" s="5"/>
      <c r="T83" s="66"/>
    </row>
    <row r="84" spans="1:20" s="3" customFormat="1" ht="14.5">
      <c r="A84" s="32" t="s">
        <v>154</v>
      </c>
      <c r="B84" s="70" t="s">
        <v>155</v>
      </c>
      <c r="C84" s="109"/>
      <c r="D84" s="33"/>
      <c r="E84" s="11"/>
      <c r="G84" s="12"/>
      <c r="H84" s="5"/>
      <c r="I84" s="5"/>
      <c r="T84" s="66"/>
    </row>
    <row r="85" spans="1:20" s="3" customFormat="1" ht="14.5">
      <c r="A85" s="5"/>
      <c r="B85" s="5"/>
      <c r="C85" s="5"/>
      <c r="D85" s="5"/>
      <c r="E85" s="5"/>
      <c r="G85" s="5"/>
      <c r="H85" s="5"/>
      <c r="I85" s="5"/>
      <c r="T85" s="66"/>
    </row>
    <row r="86" spans="1:20" ht="43.5" customHeight="1">
      <c r="A86" s="126"/>
      <c r="B86" s="126"/>
      <c r="C86" s="36" t="s">
        <v>52</v>
      </c>
      <c r="D86" s="35" t="s">
        <v>156</v>
      </c>
      <c r="E86" s="76" t="s">
        <v>157</v>
      </c>
      <c r="F86" s="76"/>
      <c r="G86" s="76"/>
      <c r="H86" s="127" t="s">
        <v>158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6"/>
    </row>
    <row r="87" spans="1:20" ht="12.75" customHeight="1">
      <c r="A87" s="128" t="s">
        <v>9</v>
      </c>
      <c r="B87" s="128" t="s">
        <v>19</v>
      </c>
      <c r="C87" s="128" t="s">
        <v>150</v>
      </c>
      <c r="D87" s="129" t="s">
        <v>152</v>
      </c>
      <c r="E87" s="128" t="s">
        <v>159</v>
      </c>
      <c r="F87" s="128" t="s">
        <v>160</v>
      </c>
      <c r="G87" s="128" t="s">
        <v>161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6"/>
    </row>
    <row r="88" spans="1:20" ht="13.8">
      <c r="A88" s="131">
        <f>B23</f>
        <v>6149900</v>
      </c>
      <c r="B88" s="132">
        <f>D26</f>
        <v>44033</v>
      </c>
      <c r="C88" s="133" t="s">
        <v>162</v>
      </c>
      <c r="D88" s="119" t="s">
        <v>163</v>
      </c>
      <c r="E88" s="134">
        <v>29</v>
      </c>
      <c r="F88" s="134">
        <v>0</v>
      </c>
      <c r="G88" s="134">
        <v>2</v>
      </c>
      <c r="H88" s="134"/>
      <c r="I88" s="134">
        <v>29</v>
      </c>
      <c r="J88" s="134"/>
      <c r="K88" s="134"/>
      <c r="L88" s="134"/>
      <c r="M88" s="134"/>
      <c r="N88" s="134"/>
      <c r="O88" s="134"/>
      <c r="P88" s="134"/>
      <c r="Q88" s="134"/>
      <c r="R88" s="134">
        <v>2</v>
      </c>
      <c r="S88" s="134"/>
      <c r="T88" s="66"/>
    </row>
    <row r="89" spans="1:20" ht="13.8">
      <c r="A89" s="120">
        <f>+A$88</f>
        <v>6149900</v>
      </c>
      <c r="B89" s="121">
        <f>+B$88</f>
        <v>44033</v>
      </c>
      <c r="C89" s="133" t="s">
        <v>164</v>
      </c>
      <c r="D89" s="119" t="s">
        <v>165</v>
      </c>
      <c r="E89" s="134">
        <v>1</v>
      </c>
      <c r="F89" s="134">
        <v>0</v>
      </c>
      <c r="G89" s="134">
        <v>0</v>
      </c>
      <c r="H89" s="134"/>
      <c r="I89" s="134">
        <v>1</v>
      </c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66"/>
    </row>
    <row r="90" spans="1:20" ht="13.8">
      <c r="A90" s="120">
        <f>+A$88</f>
        <v>6149900</v>
      </c>
      <c r="B90" s="121">
        <f>+B$88</f>
        <v>44033</v>
      </c>
      <c r="C90" s="133" t="s">
        <v>166</v>
      </c>
      <c r="D90" s="119" t="s">
        <v>167</v>
      </c>
      <c r="E90" s="134">
        <v>244</v>
      </c>
      <c r="F90" s="134">
        <v>28</v>
      </c>
      <c r="G90" s="134">
        <v>2</v>
      </c>
      <c r="H90" s="134">
        <v>47</v>
      </c>
      <c r="I90" s="134">
        <v>196</v>
      </c>
      <c r="J90" s="134">
        <v>1</v>
      </c>
      <c r="K90" s="134"/>
      <c r="L90" s="134">
        <v>6</v>
      </c>
      <c r="M90" s="134">
        <v>15</v>
      </c>
      <c r="N90" s="134">
        <v>1</v>
      </c>
      <c r="O90" s="134">
        <v>6</v>
      </c>
      <c r="P90" s="134">
        <v>1</v>
      </c>
      <c r="Q90" s="134"/>
      <c r="R90" s="134"/>
      <c r="S90" s="134">
        <v>1</v>
      </c>
      <c r="T90" s="66"/>
    </row>
    <row r="91" spans="1:20" ht="13.8">
      <c r="A91" s="120">
        <f>+A$88</f>
        <v>6149900</v>
      </c>
      <c r="B91" s="121">
        <f>+B$88</f>
        <v>44033</v>
      </c>
      <c r="C91" s="133" t="s">
        <v>168</v>
      </c>
      <c r="D91" s="119" t="s">
        <v>169</v>
      </c>
      <c r="E91" s="134">
        <v>0</v>
      </c>
      <c r="F91" s="134">
        <v>0</v>
      </c>
      <c r="G91" s="134">
        <v>1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34">
        <v>1</v>
      </c>
      <c r="R91" s="134"/>
      <c r="S91" s="134"/>
      <c r="T91" s="66"/>
    </row>
    <row r="92" spans="1:20" ht="13.8">
      <c r="A92" s="120">
        <f>+A$88</f>
        <v>6149900</v>
      </c>
      <c r="B92" s="121">
        <f>+B$88</f>
        <v>44033</v>
      </c>
      <c r="C92" s="133" t="s">
        <v>170</v>
      </c>
      <c r="D92" s="119" t="s">
        <v>171</v>
      </c>
      <c r="E92" s="134">
        <v>8</v>
      </c>
      <c r="F92" s="134">
        <v>0</v>
      </c>
      <c r="G92" s="134">
        <v>0</v>
      </c>
      <c r="H92" s="134"/>
      <c r="I92" s="134">
        <v>8</v>
      </c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66"/>
    </row>
    <row r="93" spans="1:20" ht="13.8">
      <c r="A93" s="120">
        <f>+A$88</f>
        <v>6149900</v>
      </c>
      <c r="B93" s="121">
        <f>+B$88</f>
        <v>44033</v>
      </c>
      <c r="C93" s="133" t="s">
        <v>172</v>
      </c>
      <c r="D93" s="119" t="s">
        <v>173</v>
      </c>
      <c r="E93" s="134">
        <v>1</v>
      </c>
      <c r="F93" s="134">
        <v>0</v>
      </c>
      <c r="G93" s="134">
        <v>0</v>
      </c>
      <c r="H93" s="134"/>
      <c r="I93" s="134">
        <v>1</v>
      </c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66"/>
    </row>
    <row r="94" spans="1:20" ht="13.8">
      <c r="A94" s="120">
        <f>+A$88</f>
        <v>6149900</v>
      </c>
      <c r="B94" s="121">
        <f>+B$88</f>
        <v>44033</v>
      </c>
      <c r="C94" s="133" t="s">
        <v>174</v>
      </c>
      <c r="D94" s="119" t="s">
        <v>175</v>
      </c>
      <c r="E94" s="134">
        <v>3</v>
      </c>
      <c r="F94" s="134">
        <v>0</v>
      </c>
      <c r="G94" s="134">
        <v>0</v>
      </c>
      <c r="H94" s="134">
        <v>3</v>
      </c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66"/>
    </row>
    <row r="95" spans="1:20" ht="13.8">
      <c r="A95" s="120">
        <f>+A$88</f>
        <v>6149900</v>
      </c>
      <c r="B95" s="121">
        <f>+B$88</f>
        <v>44033</v>
      </c>
      <c r="C95" s="133" t="s">
        <v>176</v>
      </c>
      <c r="D95" s="119" t="s">
        <v>177</v>
      </c>
      <c r="E95" s="134">
        <v>57</v>
      </c>
      <c r="F95" s="134">
        <v>24</v>
      </c>
      <c r="G95" s="134">
        <v>33</v>
      </c>
      <c r="H95" s="134"/>
      <c r="I95" s="134">
        <v>38</v>
      </c>
      <c r="J95" s="134">
        <v>2</v>
      </c>
      <c r="K95" s="134">
        <v>17</v>
      </c>
      <c r="L95" s="134">
        <v>21</v>
      </c>
      <c r="M95" s="134">
        <v>1</v>
      </c>
      <c r="N95" s="134">
        <v>1</v>
      </c>
      <c r="O95" s="134">
        <v>1</v>
      </c>
      <c r="P95" s="134">
        <v>24</v>
      </c>
      <c r="Q95" s="134">
        <v>6</v>
      </c>
      <c r="R95" s="134">
        <v>3</v>
      </c>
      <c r="S95" s="134"/>
      <c r="T95" s="66"/>
    </row>
    <row r="96" spans="1:20" ht="13.8">
      <c r="A96" s="120">
        <f>+A$88</f>
        <v>6149900</v>
      </c>
      <c r="B96" s="121">
        <f>+B$88</f>
        <v>44033</v>
      </c>
      <c r="C96" s="133" t="s">
        <v>178</v>
      </c>
      <c r="D96" s="119" t="s">
        <v>179</v>
      </c>
      <c r="E96" s="134">
        <v>6</v>
      </c>
      <c r="F96" s="134">
        <v>4</v>
      </c>
      <c r="G96" s="134">
        <v>3</v>
      </c>
      <c r="H96" s="134">
        <v>4</v>
      </c>
      <c r="I96" s="134"/>
      <c r="J96" s="134">
        <v>2</v>
      </c>
      <c r="K96" s="134"/>
      <c r="L96" s="134"/>
      <c r="M96" s="134">
        <v>1</v>
      </c>
      <c r="N96" s="134"/>
      <c r="O96" s="134">
        <v>3</v>
      </c>
      <c r="P96" s="134">
        <v>2</v>
      </c>
      <c r="Q96" s="134"/>
      <c r="R96" s="134">
        <v>1</v>
      </c>
      <c r="S96" s="134"/>
      <c r="T96" s="66"/>
    </row>
    <row r="97" spans="1:20" ht="13.8">
      <c r="A97" s="120">
        <f>+A$88</f>
        <v>6149900</v>
      </c>
      <c r="B97" s="121">
        <f>+B$88</f>
        <v>44033</v>
      </c>
      <c r="C97" s="133" t="s">
        <v>180</v>
      </c>
      <c r="D97" s="119" t="s">
        <v>181</v>
      </c>
      <c r="E97" s="134">
        <v>1</v>
      </c>
      <c r="F97" s="134">
        <v>0</v>
      </c>
      <c r="G97" s="134">
        <v>0</v>
      </c>
      <c r="H97" s="134"/>
      <c r="I97" s="134">
        <v>1</v>
      </c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66"/>
    </row>
    <row r="98" spans="1:20" ht="13.8">
      <c r="A98" s="120">
        <f>+A$88</f>
        <v>6149900</v>
      </c>
      <c r="B98" s="121">
        <f>+B$88</f>
        <v>44033</v>
      </c>
      <c r="C98" s="133" t="s">
        <v>182</v>
      </c>
      <c r="D98" s="119" t="s">
        <v>183</v>
      </c>
      <c r="E98" s="134">
        <v>117</v>
      </c>
      <c r="F98" s="134">
        <v>353</v>
      </c>
      <c r="G98" s="134">
        <v>126</v>
      </c>
      <c r="H98" s="134">
        <v>19</v>
      </c>
      <c r="I98" s="134">
        <v>26</v>
      </c>
      <c r="J98" s="134">
        <v>72</v>
      </c>
      <c r="K98" s="134"/>
      <c r="L98" s="134">
        <v>114</v>
      </c>
      <c r="M98" s="134">
        <v>112</v>
      </c>
      <c r="N98" s="134">
        <v>15</v>
      </c>
      <c r="O98" s="134">
        <v>112</v>
      </c>
      <c r="P98" s="134">
        <v>56</v>
      </c>
      <c r="Q98" s="134">
        <v>4</v>
      </c>
      <c r="R98" s="134">
        <v>8</v>
      </c>
      <c r="S98" s="134">
        <v>58</v>
      </c>
      <c r="T98" s="66"/>
    </row>
    <row r="99" spans="1:20" ht="13.8">
      <c r="A99" s="120">
        <f>+A$88</f>
        <v>6149900</v>
      </c>
      <c r="B99" s="121">
        <f>+B$88</f>
        <v>44033</v>
      </c>
      <c r="C99" s="133" t="s">
        <v>184</v>
      </c>
      <c r="D99" s="119" t="s">
        <v>185</v>
      </c>
      <c r="E99" s="134">
        <v>0</v>
      </c>
      <c r="F99" s="134">
        <v>0</v>
      </c>
      <c r="G99" s="134">
        <v>2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>
        <v>2</v>
      </c>
      <c r="S99" s="134"/>
      <c r="T99" s="66"/>
    </row>
    <row r="100" spans="1:20" ht="13.8">
      <c r="A100" s="120">
        <f>+A$88</f>
        <v>6149900</v>
      </c>
      <c r="B100" s="121">
        <f>+B$88</f>
        <v>44033</v>
      </c>
      <c r="C100" s="133" t="s">
        <v>186</v>
      </c>
      <c r="D100" s="119" t="s">
        <v>187</v>
      </c>
      <c r="E100" s="134">
        <v>2</v>
      </c>
      <c r="F100" s="134">
        <v>0</v>
      </c>
      <c r="G100" s="134">
        <v>2</v>
      </c>
      <c r="H100" s="134"/>
      <c r="I100" s="134">
        <v>2</v>
      </c>
      <c r="J100" s="134"/>
      <c r="K100" s="134"/>
      <c r="L100" s="134"/>
      <c r="M100" s="134"/>
      <c r="N100" s="134"/>
      <c r="O100" s="134"/>
      <c r="P100" s="134"/>
      <c r="Q100" s="134"/>
      <c r="R100" s="134">
        <v>2</v>
      </c>
      <c r="S100" s="134"/>
      <c r="T100" s="66"/>
    </row>
    <row r="101" spans="1:20" ht="13.8">
      <c r="A101" s="120">
        <f>+A$88</f>
        <v>6149900</v>
      </c>
      <c r="B101" s="121">
        <f>+B$88</f>
        <v>44033</v>
      </c>
      <c r="C101" s="133" t="s">
        <v>188</v>
      </c>
      <c r="D101" s="119" t="s">
        <v>189</v>
      </c>
      <c r="E101" s="134">
        <v>4</v>
      </c>
      <c r="F101" s="134">
        <v>13</v>
      </c>
      <c r="G101" s="134">
        <v>1</v>
      </c>
      <c r="H101" s="134"/>
      <c r="I101" s="134"/>
      <c r="J101" s="134">
        <v>4</v>
      </c>
      <c r="K101" s="134"/>
      <c r="L101" s="134"/>
      <c r="M101" s="134">
        <v>4</v>
      </c>
      <c r="N101" s="134"/>
      <c r="O101" s="134">
        <v>9</v>
      </c>
      <c r="P101" s="134">
        <v>1</v>
      </c>
      <c r="Q101" s="134"/>
      <c r="R101" s="134"/>
      <c r="S101" s="134"/>
      <c r="T101" s="66"/>
    </row>
    <row r="102" spans="1:20" ht="13.8">
      <c r="A102" s="120">
        <f>+A$88</f>
        <v>6149900</v>
      </c>
      <c r="B102" s="121">
        <f>+B$88</f>
        <v>44033</v>
      </c>
      <c r="C102" s="133" t="s">
        <v>190</v>
      </c>
      <c r="D102" s="119" t="s">
        <v>191</v>
      </c>
      <c r="E102" s="134">
        <v>3</v>
      </c>
      <c r="F102" s="134">
        <v>0</v>
      </c>
      <c r="G102" s="134">
        <v>0</v>
      </c>
      <c r="H102" s="134"/>
      <c r="I102" s="134">
        <v>3</v>
      </c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66"/>
    </row>
    <row r="103" spans="1:20" ht="13.8">
      <c r="A103" s="120">
        <f>+A$88</f>
        <v>6149900</v>
      </c>
      <c r="B103" s="121">
        <f>+B$88</f>
        <v>44033</v>
      </c>
      <c r="C103" s="133" t="s">
        <v>192</v>
      </c>
      <c r="D103" s="119" t="s">
        <v>193</v>
      </c>
      <c r="E103" s="134">
        <v>0</v>
      </c>
      <c r="F103" s="134">
        <v>2</v>
      </c>
      <c r="G103" s="134">
        <v>0</v>
      </c>
      <c r="H103" s="134"/>
      <c r="I103" s="134"/>
      <c r="J103" s="134"/>
      <c r="K103" s="134"/>
      <c r="L103" s="134"/>
      <c r="M103" s="134">
        <v>1</v>
      </c>
      <c r="N103" s="134"/>
      <c r="O103" s="134">
        <v>1</v>
      </c>
      <c r="P103" s="134"/>
      <c r="Q103" s="134"/>
      <c r="R103" s="134"/>
      <c r="S103" s="134"/>
      <c r="T103" s="66"/>
    </row>
    <row r="104" spans="1:20" ht="13.8">
      <c r="A104" s="120">
        <f>+A$88</f>
        <v>6149900</v>
      </c>
      <c r="B104" s="121">
        <f>+B$88</f>
        <v>44033</v>
      </c>
      <c r="C104" s="133" t="s">
        <v>194</v>
      </c>
      <c r="D104" s="119" t="s">
        <v>195</v>
      </c>
      <c r="E104" s="134">
        <v>0</v>
      </c>
      <c r="F104" s="134">
        <v>0</v>
      </c>
      <c r="G104" s="134">
        <v>2</v>
      </c>
      <c r="H104" s="134"/>
      <c r="I104" s="134"/>
      <c r="J104" s="134"/>
      <c r="K104" s="134"/>
      <c r="L104" s="134"/>
      <c r="M104" s="134"/>
      <c r="N104" s="134"/>
      <c r="O104" s="134"/>
      <c r="P104" s="134">
        <v>1</v>
      </c>
      <c r="Q104" s="134"/>
      <c r="R104" s="134">
        <v>1</v>
      </c>
      <c r="S104" s="134"/>
      <c r="T104" s="66"/>
    </row>
    <row r="105" spans="1:20" ht="13.8">
      <c r="A105" s="120">
        <f>+A$88</f>
        <v>6149900</v>
      </c>
      <c r="B105" s="121">
        <f>+B$88</f>
        <v>44033</v>
      </c>
      <c r="C105" s="133" t="s">
        <v>196</v>
      </c>
      <c r="D105" s="119" t="s">
        <v>197</v>
      </c>
      <c r="E105" s="134">
        <v>95</v>
      </c>
      <c r="F105" s="134">
        <v>57</v>
      </c>
      <c r="G105" s="134">
        <v>47</v>
      </c>
      <c r="H105" s="134">
        <v>57</v>
      </c>
      <c r="I105" s="134">
        <v>12</v>
      </c>
      <c r="J105" s="134">
        <v>11</v>
      </c>
      <c r="K105" s="134">
        <v>15</v>
      </c>
      <c r="L105" s="134">
        <v>3</v>
      </c>
      <c r="M105" s="134">
        <v>43</v>
      </c>
      <c r="N105" s="134">
        <v>2</v>
      </c>
      <c r="O105" s="134">
        <v>9</v>
      </c>
      <c r="P105" s="134">
        <v>2</v>
      </c>
      <c r="Q105" s="134">
        <v>3</v>
      </c>
      <c r="R105" s="134">
        <v>8</v>
      </c>
      <c r="S105" s="134">
        <v>34</v>
      </c>
      <c r="T105" s="66"/>
    </row>
    <row r="106" spans="1:20" ht="13.8">
      <c r="A106" s="120">
        <f>+A$88</f>
        <v>6149900</v>
      </c>
      <c r="B106" s="121">
        <f>+B$88</f>
        <v>44033</v>
      </c>
      <c r="C106" s="133" t="s">
        <v>198</v>
      </c>
      <c r="D106" s="119" t="s">
        <v>199</v>
      </c>
      <c r="E106" s="134">
        <v>3</v>
      </c>
      <c r="F106" s="134">
        <v>9</v>
      </c>
      <c r="G106" s="134">
        <v>0</v>
      </c>
      <c r="H106" s="134">
        <v>1</v>
      </c>
      <c r="I106" s="134">
        <v>2</v>
      </c>
      <c r="J106" s="134"/>
      <c r="K106" s="134"/>
      <c r="L106" s="134"/>
      <c r="M106" s="134">
        <v>8</v>
      </c>
      <c r="N106" s="134"/>
      <c r="O106" s="134">
        <v>1</v>
      </c>
      <c r="P106" s="134"/>
      <c r="Q106" s="134"/>
      <c r="R106" s="134"/>
      <c r="S106" s="134"/>
      <c r="T106" s="66"/>
    </row>
    <row r="107" spans="1:20" ht="13.8">
      <c r="A107" s="120">
        <f>+A$88</f>
        <v>6149900</v>
      </c>
      <c r="B107" s="121">
        <f>+B$88</f>
        <v>44033</v>
      </c>
      <c r="C107" s="133" t="s">
        <v>200</v>
      </c>
      <c r="D107" s="119" t="s">
        <v>201</v>
      </c>
      <c r="E107" s="134">
        <v>16</v>
      </c>
      <c r="F107" s="134">
        <v>1</v>
      </c>
      <c r="G107" s="134">
        <v>5</v>
      </c>
      <c r="H107" s="134"/>
      <c r="I107" s="134">
        <v>6</v>
      </c>
      <c r="J107" s="134">
        <v>3</v>
      </c>
      <c r="K107" s="134">
        <v>7</v>
      </c>
      <c r="L107" s="134">
        <v>1</v>
      </c>
      <c r="M107" s="134"/>
      <c r="N107" s="134"/>
      <c r="O107" s="134"/>
      <c r="P107" s="134">
        <v>1</v>
      </c>
      <c r="Q107" s="134">
        <v>3</v>
      </c>
      <c r="R107" s="134">
        <v>1</v>
      </c>
      <c r="S107" s="134"/>
      <c r="T107" s="66"/>
    </row>
    <row r="108" spans="1:20" ht="13.8">
      <c r="A108" s="120">
        <f>+A$88</f>
        <v>6149900</v>
      </c>
      <c r="B108" s="121">
        <f>+B$88</f>
        <v>44033</v>
      </c>
      <c r="C108" s="133" t="s">
        <v>202</v>
      </c>
      <c r="D108" s="119" t="s">
        <v>203</v>
      </c>
      <c r="E108" s="134">
        <v>7</v>
      </c>
      <c r="F108" s="134">
        <v>0</v>
      </c>
      <c r="G108" s="134">
        <v>0</v>
      </c>
      <c r="H108" s="134">
        <v>7</v>
      </c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66"/>
    </row>
    <row r="109" spans="1:20" ht="13.8">
      <c r="A109" s="120">
        <f>+A$88</f>
        <v>6149900</v>
      </c>
      <c r="B109" s="121">
        <f>+B$88</f>
        <v>44033</v>
      </c>
      <c r="C109" s="133" t="s">
        <v>204</v>
      </c>
      <c r="D109" s="119" t="s">
        <v>205</v>
      </c>
      <c r="E109" s="134">
        <v>11</v>
      </c>
      <c r="F109" s="134">
        <v>114</v>
      </c>
      <c r="G109" s="134">
        <v>22</v>
      </c>
      <c r="H109" s="134">
        <v>1</v>
      </c>
      <c r="I109" s="134"/>
      <c r="J109" s="134">
        <v>10</v>
      </c>
      <c r="K109" s="134"/>
      <c r="L109" s="134">
        <v>17</v>
      </c>
      <c r="M109" s="134">
        <v>49</v>
      </c>
      <c r="N109" s="134"/>
      <c r="O109" s="134">
        <v>48</v>
      </c>
      <c r="P109" s="134">
        <v>4</v>
      </c>
      <c r="Q109" s="134"/>
      <c r="R109" s="134"/>
      <c r="S109" s="134">
        <v>18</v>
      </c>
      <c r="T109" s="66"/>
    </row>
    <row r="110" spans="1:20" ht="13.8">
      <c r="A110" s="120">
        <f>+A$88</f>
        <v>6149900</v>
      </c>
      <c r="B110" s="121">
        <f>+B$88</f>
        <v>44033</v>
      </c>
      <c r="C110" s="133" t="s">
        <v>206</v>
      </c>
      <c r="D110" s="119" t="s">
        <v>207</v>
      </c>
      <c r="E110" s="134">
        <v>1</v>
      </c>
      <c r="F110" s="134">
        <v>0</v>
      </c>
      <c r="G110" s="134">
        <v>0</v>
      </c>
      <c r="H110" s="134">
        <v>1</v>
      </c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66"/>
    </row>
    <row r="111" spans="1:20" ht="13.8">
      <c r="A111" s="120">
        <f>+A$88</f>
        <v>6149900</v>
      </c>
      <c r="B111" s="121">
        <f>+B$88</f>
        <v>44033</v>
      </c>
      <c r="C111" s="133" t="s">
        <v>208</v>
      </c>
      <c r="D111" s="119" t="s">
        <v>209</v>
      </c>
      <c r="E111" s="134">
        <v>6</v>
      </c>
      <c r="F111" s="134">
        <v>12</v>
      </c>
      <c r="G111" s="134">
        <v>38</v>
      </c>
      <c r="H111" s="134">
        <v>3</v>
      </c>
      <c r="I111" s="134">
        <v>2</v>
      </c>
      <c r="J111" s="134"/>
      <c r="K111" s="134">
        <v>1</v>
      </c>
      <c r="L111" s="134">
        <v>2</v>
      </c>
      <c r="M111" s="134">
        <v>8</v>
      </c>
      <c r="N111" s="134"/>
      <c r="O111" s="134">
        <v>2</v>
      </c>
      <c r="P111" s="134">
        <v>25</v>
      </c>
      <c r="Q111" s="134">
        <v>2</v>
      </c>
      <c r="R111" s="134">
        <v>11</v>
      </c>
      <c r="S111" s="134"/>
      <c r="T111" s="66"/>
    </row>
    <row r="112" spans="1:20" ht="13.8">
      <c r="A112" s="120">
        <f>+A$88</f>
        <v>6149900</v>
      </c>
      <c r="B112" s="121">
        <f>+B$88</f>
        <v>44033</v>
      </c>
      <c r="C112" s="133" t="s">
        <v>210</v>
      </c>
      <c r="D112" s="119" t="s">
        <v>211</v>
      </c>
      <c r="E112" s="134">
        <v>1</v>
      </c>
      <c r="F112" s="134">
        <v>0</v>
      </c>
      <c r="G112" s="134">
        <v>2</v>
      </c>
      <c r="H112" s="134"/>
      <c r="I112" s="134"/>
      <c r="J112" s="134"/>
      <c r="K112" s="134" t="s">
        <v>212</v>
      </c>
      <c r="L112" s="134"/>
      <c r="M112" s="134"/>
      <c r="N112" s="134"/>
      <c r="O112" s="134"/>
      <c r="P112" s="134" t="s">
        <v>213</v>
      </c>
      <c r="Q112" s="134" t="s">
        <v>213</v>
      </c>
      <c r="R112" s="134"/>
      <c r="S112" s="134"/>
      <c r="T112" s="66"/>
    </row>
    <row r="113" spans="1:20" ht="13.8">
      <c r="A113" s="120">
        <f>+A$88</f>
        <v>6149900</v>
      </c>
      <c r="B113" s="121">
        <f>+B$88</f>
        <v>44033</v>
      </c>
      <c r="C113" s="133" t="s">
        <v>214</v>
      </c>
      <c r="D113" s="119" t="s">
        <v>215</v>
      </c>
      <c r="E113" s="134">
        <v>3</v>
      </c>
      <c r="F113" s="134">
        <v>3</v>
      </c>
      <c r="G113" s="134">
        <v>3</v>
      </c>
      <c r="H113" s="134" t="s">
        <v>213</v>
      </c>
      <c r="I113" s="134" t="s">
        <v>213</v>
      </c>
      <c r="J113" s="134" t="s">
        <v>213</v>
      </c>
      <c r="K113" s="134"/>
      <c r="L113" s="134" t="s">
        <v>213</v>
      </c>
      <c r="M113" s="134" t="s">
        <v>213</v>
      </c>
      <c r="N113" s="134" t="s">
        <v>213</v>
      </c>
      <c r="O113" s="134" t="s">
        <v>213</v>
      </c>
      <c r="P113" s="134" t="s">
        <v>213</v>
      </c>
      <c r="Q113" s="134" t="s">
        <v>213</v>
      </c>
      <c r="R113" s="134" t="s">
        <v>213</v>
      </c>
      <c r="S113" s="134"/>
      <c r="T113" s="66"/>
    </row>
    <row r="114" spans="1:20" ht="13.8">
      <c r="A114" s="120">
        <f>+A$88</f>
        <v>6149900</v>
      </c>
      <c r="B114" s="121">
        <f>+B$88</f>
        <v>44033</v>
      </c>
      <c r="C114" s="133"/>
      <c r="D114" s="119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66"/>
    </row>
    <row r="115" spans="1:20" ht="13.8">
      <c r="A115" s="120">
        <f>+A$88</f>
        <v>6149900</v>
      </c>
      <c r="B115" s="121">
        <f>+B$88</f>
        <v>44033</v>
      </c>
      <c r="C115" s="133"/>
      <c r="D115" s="119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66"/>
    </row>
    <row r="116" spans="1:20" ht="13.8">
      <c r="A116" s="120">
        <f>+A$88</f>
        <v>6149900</v>
      </c>
      <c r="B116" s="121">
        <f>+B$88</f>
        <v>44033</v>
      </c>
      <c r="C116" s="133"/>
      <c r="D116" s="119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66"/>
    </row>
    <row r="117" spans="1:20" ht="15" customHeight="1">
      <c r="A117" s="120">
        <f>+A$88</f>
        <v>6149900</v>
      </c>
      <c r="B117" s="121">
        <f>+B$88</f>
        <v>44033</v>
      </c>
      <c r="C117" s="133"/>
      <c r="D117" s="119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66"/>
    </row>
    <row r="118" spans="1:20" ht="15" customHeight="1">
      <c r="A118" s="120">
        <f>+A$88</f>
        <v>6149900</v>
      </c>
      <c r="B118" s="121">
        <f>+B$88</f>
        <v>44033</v>
      </c>
      <c r="C118" s="133"/>
      <c r="D118" s="119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66"/>
    </row>
    <row r="119" spans="1:20" ht="13.8">
      <c r="A119" s="120">
        <f>+A$88</f>
        <v>6149900</v>
      </c>
      <c r="B119" s="121">
        <f>+B$88</f>
        <v>44033</v>
      </c>
      <c r="C119" s="133"/>
      <c r="D119" s="119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66"/>
    </row>
    <row r="120" spans="1:20" ht="13.8">
      <c r="A120" s="120">
        <f>+A$88</f>
        <v>6149900</v>
      </c>
      <c r="B120" s="121">
        <f>+B$88</f>
        <v>44033</v>
      </c>
      <c r="C120" s="133"/>
      <c r="D120" s="119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66"/>
    </row>
    <row r="121" spans="1:20" ht="13.8">
      <c r="A121" s="120">
        <f>+A$88</f>
        <v>6149900</v>
      </c>
      <c r="B121" s="121">
        <f>+B$88</f>
        <v>44033</v>
      </c>
      <c r="C121" s="133"/>
      <c r="D121" s="119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66"/>
    </row>
    <row r="122" spans="1:20" ht="13.8">
      <c r="A122" s="120">
        <f>+A$88</f>
        <v>6149900</v>
      </c>
      <c r="B122" s="121">
        <f>+B$88</f>
        <v>44033</v>
      </c>
      <c r="C122" s="133"/>
      <c r="D122" s="119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66"/>
    </row>
    <row r="123" spans="1:20" ht="13.8">
      <c r="A123" s="120">
        <f>+A$88</f>
        <v>6149900</v>
      </c>
      <c r="B123" s="121">
        <f>+B$88</f>
        <v>44033</v>
      </c>
      <c r="C123" s="133"/>
      <c r="D123" s="119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66"/>
    </row>
    <row r="124" spans="1:20" ht="13.8">
      <c r="A124" s="120">
        <f>+A$88</f>
        <v>6149900</v>
      </c>
      <c r="B124" s="121">
        <f>+B$88</f>
        <v>44033</v>
      </c>
      <c r="C124" s="133"/>
      <c r="D124" s="119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66"/>
    </row>
    <row r="125" spans="1:20" ht="13.8">
      <c r="A125" s="120">
        <f>+A$88</f>
        <v>6149900</v>
      </c>
      <c r="B125" s="121">
        <f>+B$88</f>
        <v>44033</v>
      </c>
      <c r="C125" s="133"/>
      <c r="D125" s="119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66"/>
    </row>
    <row r="126" spans="1:20" ht="13.8">
      <c r="A126" s="120">
        <f>+A$88</f>
        <v>6149900</v>
      </c>
      <c r="B126" s="121">
        <f>+B$88</f>
        <v>44033</v>
      </c>
      <c r="C126" s="133"/>
      <c r="D126" s="119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66"/>
    </row>
    <row r="127" spans="1:20" ht="13.8">
      <c r="A127" s="120">
        <f>+A$88</f>
        <v>6149900</v>
      </c>
      <c r="B127" s="121">
        <f>+B$88</f>
        <v>44033</v>
      </c>
      <c r="C127" s="133"/>
      <c r="D127" s="119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66"/>
    </row>
    <row r="128" spans="1:20" ht="13.8">
      <c r="A128" s="120">
        <f>+A$88</f>
        <v>6149900</v>
      </c>
      <c r="B128" s="121">
        <f>+B$88</f>
        <v>44033</v>
      </c>
      <c r="C128" s="133"/>
      <c r="D128" s="119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66"/>
    </row>
    <row r="129" spans="1:20" ht="13.8">
      <c r="A129" s="120">
        <f>+A$88</f>
        <v>6149900</v>
      </c>
      <c r="B129" s="121">
        <f>+B$88</f>
        <v>44033</v>
      </c>
      <c r="C129" s="133"/>
      <c r="D129" s="119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66"/>
    </row>
    <row r="130" spans="1:20" ht="13.8">
      <c r="A130" s="120">
        <f>+A$88</f>
        <v>6149900</v>
      </c>
      <c r="B130" s="121">
        <f>+B$88</f>
        <v>44033</v>
      </c>
      <c r="C130" s="133"/>
      <c r="D130" s="119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66"/>
    </row>
    <row r="131" spans="1:20" ht="13.8">
      <c r="A131" s="120">
        <f>+A$88</f>
        <v>6149900</v>
      </c>
      <c r="B131" s="121">
        <f>+B$88</f>
        <v>44033</v>
      </c>
      <c r="C131" s="133"/>
      <c r="D131" s="119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66"/>
    </row>
    <row r="132" spans="1:20" ht="13.8">
      <c r="A132" s="120">
        <f>+A$88</f>
        <v>6149900</v>
      </c>
      <c r="B132" s="121">
        <f>+B$88</f>
        <v>44033</v>
      </c>
      <c r="C132" s="133"/>
      <c r="D132" s="119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66"/>
    </row>
    <row r="133" spans="1:20" ht="13.8">
      <c r="A133" s="120">
        <f>+A$88</f>
        <v>6149900</v>
      </c>
      <c r="B133" s="121">
        <f>+B$88</f>
        <v>44033</v>
      </c>
      <c r="C133" s="133"/>
      <c r="D133" s="119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66"/>
    </row>
    <row r="134" spans="1:20" ht="13.8">
      <c r="A134" s="120">
        <f>+A$88</f>
        <v>6149900</v>
      </c>
      <c r="B134" s="121">
        <f>+B$88</f>
        <v>44033</v>
      </c>
      <c r="C134" s="133"/>
      <c r="D134" s="119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66"/>
    </row>
    <row r="135" spans="1:20" ht="13.8">
      <c r="A135" s="120">
        <f>+A$88</f>
        <v>6149900</v>
      </c>
      <c r="B135" s="121">
        <f>+B$88</f>
        <v>44033</v>
      </c>
      <c r="C135" s="133"/>
      <c r="D135" s="119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66"/>
    </row>
    <row r="136" spans="1:20" ht="13.8">
      <c r="A136" s="120">
        <f>+A$88</f>
        <v>6149900</v>
      </c>
      <c r="B136" s="121">
        <f>+B$88</f>
        <v>44033</v>
      </c>
      <c r="C136" s="133"/>
      <c r="D136" s="119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66"/>
    </row>
    <row r="137" spans="1:20" ht="13.8">
      <c r="A137" s="120">
        <f>+A$88</f>
        <v>6149900</v>
      </c>
      <c r="B137" s="121">
        <f>+B$88</f>
        <v>44033</v>
      </c>
      <c r="C137" s="133"/>
      <c r="D137" s="119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66"/>
    </row>
    <row r="138" spans="1:20" ht="13.8">
      <c r="A138" s="120">
        <f>+A$88</f>
        <v>6149900</v>
      </c>
      <c r="B138" s="121">
        <f>+B$88</f>
        <v>44033</v>
      </c>
      <c r="C138" s="133"/>
      <c r="D138" s="119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66"/>
    </row>
    <row r="139" spans="1:20" ht="13.8">
      <c r="A139" s="120">
        <f>+A$88</f>
        <v>6149900</v>
      </c>
      <c r="B139" s="121">
        <f>+B$88</f>
        <v>44033</v>
      </c>
      <c r="C139" s="133"/>
      <c r="D139" s="119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66"/>
    </row>
    <row r="140" spans="1:20" ht="13.8">
      <c r="A140" s="120">
        <f>+A$88</f>
        <v>6149900</v>
      </c>
      <c r="B140" s="121">
        <f>+B$88</f>
        <v>44033</v>
      </c>
      <c r="C140" s="133"/>
      <c r="D140" s="119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66"/>
    </row>
    <row r="141" spans="1:20" ht="13.8">
      <c r="A141" s="120">
        <f>+A$88</f>
        <v>6149900</v>
      </c>
      <c r="B141" s="121">
        <f>+B$88</f>
        <v>44033</v>
      </c>
      <c r="C141" s="133"/>
      <c r="D141" s="119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66"/>
    </row>
    <row r="142" spans="1:20" ht="13.8">
      <c r="A142" s="120">
        <f>+A$88</f>
        <v>6149900</v>
      </c>
      <c r="B142" s="121">
        <f>+B$88</f>
        <v>44033</v>
      </c>
      <c r="C142" s="133"/>
      <c r="D142" s="119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66"/>
    </row>
    <row r="143" spans="1:20" ht="13.8">
      <c r="A143" s="120">
        <f>+A$88</f>
        <v>6149900</v>
      </c>
      <c r="B143" s="121">
        <f>+B$88</f>
        <v>44033</v>
      </c>
      <c r="C143" s="133"/>
      <c r="D143" s="119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66"/>
    </row>
    <row r="144" spans="1:20" ht="13.8">
      <c r="A144" s="120">
        <f>+A$88</f>
        <v>6149900</v>
      </c>
      <c r="B144" s="121">
        <f>+B$88</f>
        <v>44033</v>
      </c>
      <c r="C144" s="133"/>
      <c r="D144" s="119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66"/>
    </row>
    <row r="145" spans="1:20" ht="13.8">
      <c r="A145" s="120">
        <f>+A$88</f>
        <v>6149900</v>
      </c>
      <c r="B145" s="121">
        <f>+B$88</f>
        <v>44033</v>
      </c>
      <c r="C145" s="133"/>
      <c r="D145" s="119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66"/>
    </row>
    <row r="146" spans="1:20" ht="13.8">
      <c r="A146" s="120">
        <f>+A$88</f>
        <v>6149900</v>
      </c>
      <c r="B146" s="121">
        <f>+B$88</f>
        <v>44033</v>
      </c>
      <c r="C146" s="133"/>
      <c r="D146" s="119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66"/>
    </row>
    <row r="147" spans="1:20" ht="13.8">
      <c r="A147" s="120">
        <f>+A$88</f>
        <v>6149900</v>
      </c>
      <c r="B147" s="121">
        <f>+B$88</f>
        <v>44033</v>
      </c>
      <c r="C147" s="133"/>
      <c r="D147" s="119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66"/>
    </row>
    <row r="148" spans="1:20" ht="13.8">
      <c r="A148" s="120">
        <f>+A$88</f>
        <v>6149900</v>
      </c>
      <c r="B148" s="121">
        <f>+B$88</f>
        <v>44033</v>
      </c>
      <c r="C148" s="133"/>
      <c r="D148" s="119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66"/>
    </row>
    <row r="149" spans="1:20" ht="13.8">
      <c r="A149" s="120">
        <f>+A$88</f>
        <v>6149900</v>
      </c>
      <c r="B149" s="121">
        <f>+B$88</f>
        <v>44033</v>
      </c>
      <c r="C149" s="133"/>
      <c r="D149" s="119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66"/>
    </row>
    <row r="150" spans="1:20" ht="13.8">
      <c r="A150" s="120">
        <f>+A$88</f>
        <v>6149900</v>
      </c>
      <c r="B150" s="121">
        <f>+B$88</f>
        <v>44033</v>
      </c>
      <c r="C150" s="133"/>
      <c r="D150" s="119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66"/>
    </row>
    <row r="151" spans="1:20" ht="13.8">
      <c r="A151" s="120">
        <f>+A$88</f>
        <v>6149900</v>
      </c>
      <c r="B151" s="121">
        <f>+B$88</f>
        <v>44033</v>
      </c>
      <c r="C151" s="133"/>
      <c r="D151" s="119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66"/>
    </row>
    <row r="152" spans="1:20" ht="13.8">
      <c r="A152" s="120">
        <f>+A$88</f>
        <v>6149900</v>
      </c>
      <c r="B152" s="121">
        <f>+B$88</f>
        <v>44033</v>
      </c>
      <c r="C152" s="133"/>
      <c r="D152" s="119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66"/>
    </row>
    <row r="153" spans="1:20" ht="13.8">
      <c r="A153" s="120">
        <f>+A$88</f>
        <v>6149900</v>
      </c>
      <c r="B153" s="121">
        <f>+B$88</f>
        <v>44033</v>
      </c>
      <c r="C153" s="133"/>
      <c r="D153" s="119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66"/>
    </row>
    <row r="154" spans="1:20" ht="13.8">
      <c r="A154" s="120">
        <f>+A$88</f>
        <v>6149900</v>
      </c>
      <c r="B154" s="121">
        <f>+B$88</f>
        <v>44033</v>
      </c>
      <c r="C154" s="133"/>
      <c r="D154" s="119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66"/>
    </row>
    <row r="155" spans="1:20" ht="13.8">
      <c r="A155" s="120">
        <f>+A$88</f>
        <v>6149900</v>
      </c>
      <c r="B155" s="121">
        <f>+B$88</f>
        <v>44033</v>
      </c>
      <c r="C155" s="133"/>
      <c r="D155" s="119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66"/>
    </row>
    <row r="156" spans="1:20" ht="13.8">
      <c r="A156" s="120">
        <f>+A$88</f>
        <v>6149900</v>
      </c>
      <c r="B156" s="121">
        <f>+B$88</f>
        <v>44033</v>
      </c>
      <c r="C156" s="133"/>
      <c r="D156" s="119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66"/>
    </row>
    <row r="157" spans="1:20" ht="13.8">
      <c r="A157" s="120">
        <f>+A$88</f>
        <v>6149900</v>
      </c>
      <c r="B157" s="121">
        <f>+B$88</f>
        <v>44033</v>
      </c>
      <c r="C157" s="133"/>
      <c r="D157" s="119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66"/>
    </row>
    <row r="158" spans="1:20" ht="13.8">
      <c r="A158" s="120">
        <f>+A$88</f>
        <v>6149900</v>
      </c>
      <c r="B158" s="121">
        <f>+B$88</f>
        <v>44033</v>
      </c>
      <c r="C158" s="133"/>
      <c r="D158" s="119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66"/>
    </row>
    <row r="159" spans="1:20" ht="13.8">
      <c r="A159" s="120">
        <f>+A$88</f>
        <v>6149900</v>
      </c>
      <c r="B159" s="121">
        <f>+B$88</f>
        <v>44033</v>
      </c>
      <c r="C159" s="133"/>
      <c r="D159" s="119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66"/>
    </row>
    <row r="160" spans="1:20" ht="13.8">
      <c r="A160" s="120">
        <f>+A$88</f>
        <v>6149900</v>
      </c>
      <c r="B160" s="121">
        <f>+B$88</f>
        <v>44033</v>
      </c>
      <c r="C160" s="133"/>
      <c r="D160" s="119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66"/>
    </row>
    <row r="161" spans="1:20" ht="13.8">
      <c r="A161" s="120">
        <f>+A$88</f>
        <v>6149900</v>
      </c>
      <c r="B161" s="121">
        <f>+B$88</f>
        <v>44033</v>
      </c>
      <c r="C161" s="133"/>
      <c r="D161" s="119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66"/>
    </row>
    <row r="162" spans="1:20" ht="13.8">
      <c r="A162" s="120">
        <f>+A$88</f>
        <v>6149900</v>
      </c>
      <c r="B162" s="121">
        <f>+B$88</f>
        <v>44033</v>
      </c>
      <c r="C162" s="133"/>
      <c r="D162" s="119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66"/>
    </row>
    <row r="163" spans="1:20" ht="13.8">
      <c r="A163" s="120">
        <f>+A$88</f>
        <v>6149900</v>
      </c>
      <c r="B163" s="121">
        <f>+B$88</f>
        <v>44033</v>
      </c>
      <c r="C163" s="133"/>
      <c r="D163" s="119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66"/>
    </row>
    <row r="164" spans="1:20" ht="13.8">
      <c r="A164" s="120">
        <f>+A$88</f>
        <v>6149900</v>
      </c>
      <c r="B164" s="121">
        <f>+B$88</f>
        <v>44033</v>
      </c>
      <c r="C164" s="133"/>
      <c r="D164" s="119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66"/>
    </row>
    <row r="165" spans="1:20" ht="13.8">
      <c r="A165" s="120">
        <f>+A$88</f>
        <v>6149900</v>
      </c>
      <c r="B165" s="121">
        <f>+B$88</f>
        <v>44033</v>
      </c>
      <c r="C165" s="133"/>
      <c r="D165" s="119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66"/>
    </row>
    <row r="166" spans="1:20" ht="13.8">
      <c r="A166" s="120">
        <f>+A$88</f>
        <v>6149900</v>
      </c>
      <c r="B166" s="121">
        <f>+B$88</f>
        <v>44033</v>
      </c>
      <c r="C166" s="133"/>
      <c r="D166" s="119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66"/>
    </row>
    <row r="167" spans="1:20" ht="13.8">
      <c r="A167" s="120">
        <f>+A$88</f>
        <v>6149900</v>
      </c>
      <c r="B167" s="121">
        <f>+B$88</f>
        <v>44033</v>
      </c>
      <c r="C167" s="133"/>
      <c r="D167" s="119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66"/>
    </row>
    <row r="168" spans="1:20" ht="13.8">
      <c r="A168" s="120">
        <f>+A$88</f>
        <v>6149900</v>
      </c>
      <c r="B168" s="121">
        <f>+B$88</f>
        <v>44033</v>
      </c>
      <c r="C168" s="133"/>
      <c r="D168" s="119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66"/>
    </row>
    <row r="169" spans="1:20" ht="13.8">
      <c r="A169" s="120">
        <f>+A$88</f>
        <v>6149900</v>
      </c>
      <c r="B169" s="121">
        <f>+B$88</f>
        <v>44033</v>
      </c>
      <c r="C169" s="133"/>
      <c r="D169" s="119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66"/>
    </row>
    <row r="170" spans="1:20" ht="13.8">
      <c r="A170" s="120">
        <f>+A$88</f>
        <v>6149900</v>
      </c>
      <c r="B170" s="121">
        <f>+B$88</f>
        <v>44033</v>
      </c>
      <c r="C170" s="133"/>
      <c r="D170" s="119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66"/>
    </row>
    <row r="171" spans="1:20" ht="13.8">
      <c r="A171" s="120">
        <f>+A$88</f>
        <v>6149900</v>
      </c>
      <c r="B171" s="121">
        <f>+B$88</f>
        <v>44033</v>
      </c>
      <c r="C171" s="133"/>
      <c r="D171" s="119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66"/>
    </row>
    <row r="172" spans="1:20" ht="13.8">
      <c r="A172" s="120">
        <f>+A$88</f>
        <v>6149900</v>
      </c>
      <c r="B172" s="121">
        <f>+B$88</f>
        <v>44033</v>
      </c>
      <c r="C172" s="133"/>
      <c r="D172" s="119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66"/>
    </row>
    <row r="173" spans="1:20" ht="13.8">
      <c r="A173" s="120">
        <f>+A$88</f>
        <v>6149900</v>
      </c>
      <c r="B173" s="121">
        <f>+B$88</f>
        <v>44033</v>
      </c>
      <c r="C173" s="133"/>
      <c r="D173" s="119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66"/>
    </row>
    <row r="174" spans="1:20" ht="13.8">
      <c r="A174" s="120">
        <f>+A$88</f>
        <v>6149900</v>
      </c>
      <c r="B174" s="121">
        <f>+B$88</f>
        <v>44033</v>
      </c>
      <c r="C174" s="133"/>
      <c r="D174" s="119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66"/>
    </row>
    <row r="175" spans="1:20" ht="13.8">
      <c r="A175" s="120">
        <f>+A$88</f>
        <v>6149900</v>
      </c>
      <c r="B175" s="121">
        <f>+B$88</f>
        <v>44033</v>
      </c>
      <c r="C175" s="133"/>
      <c r="D175" s="119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66"/>
    </row>
    <row r="176" spans="1:20" ht="13.8">
      <c r="A176" s="120">
        <f>+A$88</f>
        <v>6149900</v>
      </c>
      <c r="B176" s="121">
        <f>+B$88</f>
        <v>44033</v>
      </c>
      <c r="C176" s="133"/>
      <c r="D176" s="119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66"/>
    </row>
    <row r="177" spans="1:20" ht="13.8">
      <c r="A177" s="120">
        <f>+A$88</f>
        <v>6149900</v>
      </c>
      <c r="B177" s="121">
        <f>+B$88</f>
        <v>44033</v>
      </c>
      <c r="C177" s="133"/>
      <c r="D177" s="119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66"/>
    </row>
    <row r="178" spans="1:20" ht="13.8">
      <c r="A178" s="120">
        <f>+A$88</f>
        <v>6149900</v>
      </c>
      <c r="B178" s="121">
        <f>+B$88</f>
        <v>44033</v>
      </c>
      <c r="C178" s="133"/>
      <c r="D178" s="119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66"/>
    </row>
    <row r="179" spans="1:20" ht="13.8">
      <c r="A179" s="120">
        <f>+A$88</f>
        <v>6149900</v>
      </c>
      <c r="B179" s="121">
        <f>+B$88</f>
        <v>44033</v>
      </c>
      <c r="C179" s="133"/>
      <c r="D179" s="119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66"/>
    </row>
    <row r="180" spans="1:20" ht="13.8">
      <c r="A180" s="120">
        <f>+A$88</f>
        <v>6149900</v>
      </c>
      <c r="B180" s="121">
        <f>+B$88</f>
        <v>44033</v>
      </c>
      <c r="C180" s="133"/>
      <c r="D180" s="119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66"/>
    </row>
    <row r="181" spans="1:20" ht="13.8">
      <c r="A181" s="120">
        <f>+A$88</f>
        <v>6149900</v>
      </c>
      <c r="B181" s="121">
        <f>+B$88</f>
        <v>44033</v>
      </c>
      <c r="C181" s="133"/>
      <c r="D181" s="119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66"/>
    </row>
    <row r="182" spans="1:20" ht="13.8">
      <c r="A182" s="120">
        <f>+A$88</f>
        <v>6149900</v>
      </c>
      <c r="B182" s="121">
        <f>+B$88</f>
        <v>44033</v>
      </c>
      <c r="C182" s="133"/>
      <c r="D182" s="119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66"/>
    </row>
    <row r="183" spans="1:20" ht="13.8">
      <c r="A183" s="120">
        <f>+A$88</f>
        <v>6149900</v>
      </c>
      <c r="B183" s="121">
        <f>+B$88</f>
        <v>44033</v>
      </c>
      <c r="C183" s="133"/>
      <c r="D183" s="119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66"/>
    </row>
    <row r="184" spans="1:20" ht="13.8">
      <c r="A184" s="120">
        <f>+A$88</f>
        <v>6149900</v>
      </c>
      <c r="B184" s="121">
        <f>+B$88</f>
        <v>44033</v>
      </c>
      <c r="C184" s="133"/>
      <c r="D184" s="119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66"/>
    </row>
    <row r="185" spans="1:20" ht="13.8">
      <c r="A185" s="120">
        <f>+A$88</f>
        <v>6149900</v>
      </c>
      <c r="B185" s="121">
        <f>+B$88</f>
        <v>44033</v>
      </c>
      <c r="C185" s="133"/>
      <c r="D185" s="119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66"/>
    </row>
    <row r="186" spans="1:20" ht="13.8">
      <c r="A186" s="120">
        <f>+A$88</f>
        <v>6149900</v>
      </c>
      <c r="B186" s="121">
        <f>+B$88</f>
        <v>44033</v>
      </c>
      <c r="C186" s="133"/>
      <c r="D186" s="119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66"/>
    </row>
    <row r="187" spans="1:20" ht="13.8">
      <c r="A187" s="120">
        <f>+A$88</f>
        <v>6149900</v>
      </c>
      <c r="B187" s="121">
        <f>+B$88</f>
        <v>44033</v>
      </c>
      <c r="C187" s="133"/>
      <c r="D187" s="119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66"/>
    </row>
    <row r="188" spans="1:20" ht="13.8">
      <c r="A188" s="120">
        <f>+A$88</f>
        <v>6149900</v>
      </c>
      <c r="B188" s="121">
        <f>+B$88</f>
        <v>44033</v>
      </c>
      <c r="C188" s="133"/>
      <c r="D188" s="119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66"/>
    </row>
    <row r="189" spans="1:20" ht="13.8">
      <c r="A189" s="120">
        <f>+A$88</f>
        <v>6149900</v>
      </c>
      <c r="B189" s="121">
        <f>+B$88</f>
        <v>44033</v>
      </c>
      <c r="C189" s="133"/>
      <c r="D189" s="119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66"/>
    </row>
    <row r="190" spans="1:20" ht="13.8">
      <c r="A190" s="120">
        <f>+A$88</f>
        <v>6149900</v>
      </c>
      <c r="B190" s="121">
        <f>+B$88</f>
        <v>44033</v>
      </c>
      <c r="C190" s="133"/>
      <c r="D190" s="119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66"/>
    </row>
    <row r="191" spans="1:20" ht="13.8">
      <c r="A191" s="120">
        <f>+A$88</f>
        <v>6149900</v>
      </c>
      <c r="B191" s="121">
        <f>+B$88</f>
        <v>44033</v>
      </c>
      <c r="C191" s="133"/>
      <c r="D191" s="119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66"/>
    </row>
    <row r="192" spans="1:20" ht="13.8">
      <c r="A192" s="120">
        <f>+A$88</f>
        <v>6149900</v>
      </c>
      <c r="B192" s="121">
        <f>+B$88</f>
        <v>44033</v>
      </c>
      <c r="C192" s="133"/>
      <c r="D192" s="119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66"/>
    </row>
    <row r="193" spans="1:20" ht="13.8">
      <c r="A193" s="120">
        <f>+A$88</f>
        <v>6149900</v>
      </c>
      <c r="B193" s="121">
        <f>+B$88</f>
        <v>44033</v>
      </c>
      <c r="C193" s="133"/>
      <c r="D193" s="119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66"/>
    </row>
    <row r="194" spans="1:20" ht="13.8">
      <c r="A194" s="120">
        <f>+A$88</f>
        <v>6149900</v>
      </c>
      <c r="B194" s="121">
        <f>+B$88</f>
        <v>44033</v>
      </c>
      <c r="C194" s="133"/>
      <c r="D194" s="119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66"/>
    </row>
    <row r="195" spans="1:20" ht="13.8">
      <c r="A195" s="120">
        <f>+A$88</f>
        <v>6149900</v>
      </c>
      <c r="B195" s="121">
        <f>+B$88</f>
        <v>44033</v>
      </c>
      <c r="C195" s="133"/>
      <c r="D195" s="119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66"/>
    </row>
    <row r="196" spans="1:20" ht="13.8">
      <c r="A196" s="120">
        <f>+A$88</f>
        <v>6149900</v>
      </c>
      <c r="B196" s="121">
        <f>+B$88</f>
        <v>44033</v>
      </c>
      <c r="C196" s="133"/>
      <c r="D196" s="119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66"/>
    </row>
    <row r="197" spans="1:20" ht="13.8">
      <c r="A197" s="120">
        <f>+A$88</f>
        <v>6149900</v>
      </c>
      <c r="B197" s="121">
        <f>+B$88</f>
        <v>44033</v>
      </c>
      <c r="C197" s="133"/>
      <c r="D197" s="119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66"/>
    </row>
    <row r="198" spans="1:20" ht="13.8">
      <c r="A198" s="120">
        <f>+A$88</f>
        <v>6149900</v>
      </c>
      <c r="B198" s="121">
        <f>+B$88</f>
        <v>44033</v>
      </c>
      <c r="C198" s="133"/>
      <c r="D198" s="119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66"/>
    </row>
    <row r="199" spans="1:20" ht="13.8">
      <c r="A199" s="120">
        <f>+A$88</f>
        <v>6149900</v>
      </c>
      <c r="B199" s="121">
        <f>+B$88</f>
        <v>44033</v>
      </c>
      <c r="C199" s="133"/>
      <c r="D199" s="119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66"/>
    </row>
    <row r="200" spans="1:20" ht="13.8">
      <c r="A200" s="120">
        <f>+A$88</f>
        <v>6149900</v>
      </c>
      <c r="B200" s="121">
        <f>+B$88</f>
        <v>44033</v>
      </c>
      <c r="C200" s="133"/>
      <c r="D200" s="119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66"/>
    </row>
    <row r="201" spans="1:20" ht="13.8">
      <c r="A201" s="120">
        <f>+A$88</f>
        <v>6149900</v>
      </c>
      <c r="B201" s="121">
        <f>+B$88</f>
        <v>44033</v>
      </c>
      <c r="C201" s="133"/>
      <c r="D201" s="119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66"/>
    </row>
    <row r="202" spans="1:20" ht="13.8">
      <c r="A202" s="120">
        <f>+A$88</f>
        <v>6149900</v>
      </c>
      <c r="B202" s="121">
        <f>+B$88</f>
        <v>44033</v>
      </c>
      <c r="C202" s="133"/>
      <c r="D202" s="119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66"/>
    </row>
    <row r="203" spans="1:20" ht="13.8">
      <c r="A203" s="120">
        <f>+A$88</f>
        <v>6149900</v>
      </c>
      <c r="B203" s="121">
        <f>+B$88</f>
        <v>44033</v>
      </c>
      <c r="C203" s="133"/>
      <c r="D203" s="119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66"/>
    </row>
    <row r="204" spans="1:20" ht="13.8">
      <c r="A204" s="120">
        <f>+A$88</f>
        <v>6149900</v>
      </c>
      <c r="B204" s="121">
        <f>+B$88</f>
        <v>44033</v>
      </c>
      <c r="C204" s="133"/>
      <c r="D204" s="119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66"/>
    </row>
    <row r="205" spans="1:20" ht="13.8">
      <c r="A205" s="120">
        <f>+A$88</f>
        <v>6149900</v>
      </c>
      <c r="B205" s="121">
        <f>+B$88</f>
        <v>44033</v>
      </c>
      <c r="C205" s="133"/>
      <c r="D205" s="119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66"/>
    </row>
    <row r="206" spans="1:20" ht="13.8">
      <c r="A206" s="120">
        <f>+A$88</f>
        <v>6149900</v>
      </c>
      <c r="B206" s="121">
        <f>+B$88</f>
        <v>44033</v>
      </c>
      <c r="C206" s="133"/>
      <c r="D206" s="119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66"/>
    </row>
    <row r="207" spans="1:20" ht="13.8">
      <c r="A207" s="120">
        <f>+A$88</f>
        <v>6149900</v>
      </c>
      <c r="B207" s="121">
        <f>+B$88</f>
        <v>44033</v>
      </c>
      <c r="C207" s="133"/>
      <c r="D207" s="119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66"/>
    </row>
    <row r="208" spans="1:20" ht="13.8">
      <c r="A208" s="120">
        <f>+A$88</f>
        <v>6149900</v>
      </c>
      <c r="B208" s="121">
        <f>+B$88</f>
        <v>44033</v>
      </c>
      <c r="C208" s="133"/>
      <c r="D208" s="119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66"/>
    </row>
    <row r="209" spans="1:20" ht="13.8">
      <c r="A209" s="120">
        <f>+A$88</f>
        <v>6149900</v>
      </c>
      <c r="B209" s="121">
        <f>+B$88</f>
        <v>44033</v>
      </c>
      <c r="C209" s="133"/>
      <c r="D209" s="119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66"/>
    </row>
    <row r="210" spans="1:20" ht="13.8">
      <c r="A210" s="120">
        <f>+A$88</f>
        <v>6149900</v>
      </c>
      <c r="B210" s="121">
        <f>+B$88</f>
        <v>44033</v>
      </c>
      <c r="C210" s="133"/>
      <c r="D210" s="119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66"/>
    </row>
    <row r="211" spans="1:20" ht="13.8">
      <c r="A211" s="120">
        <f>+A$88</f>
        <v>6149900</v>
      </c>
      <c r="B211" s="121">
        <f>+B$88</f>
        <v>44033</v>
      </c>
      <c r="C211" s="133"/>
      <c r="D211" s="119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66"/>
    </row>
    <row r="212" spans="1:20" ht="13.8">
      <c r="A212" s="120">
        <f>+A$88</f>
        <v>6149900</v>
      </c>
      <c r="B212" s="121">
        <f>+B$88</f>
        <v>44033</v>
      </c>
      <c r="C212" s="133"/>
      <c r="D212" s="119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66"/>
    </row>
    <row r="213" spans="1:20" ht="13.8">
      <c r="A213" s="120">
        <f>+A$88</f>
        <v>6149900</v>
      </c>
      <c r="B213" s="121">
        <f>+B$88</f>
        <v>44033</v>
      </c>
      <c r="C213" s="133"/>
      <c r="D213" s="119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66"/>
    </row>
    <row r="214" spans="1:20" ht="13.8">
      <c r="A214" s="120">
        <f>+A$88</f>
        <v>6149900</v>
      </c>
      <c r="B214" s="121">
        <f>+B$88</f>
        <v>44033</v>
      </c>
      <c r="C214" s="133"/>
      <c r="D214" s="119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66"/>
    </row>
    <row r="215" spans="1:20" ht="13.8">
      <c r="A215" s="120">
        <f>+A$88</f>
        <v>6149900</v>
      </c>
      <c r="B215" s="121">
        <f>+B$88</f>
        <v>44033</v>
      </c>
      <c r="C215" s="133"/>
      <c r="D215" s="119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66"/>
    </row>
    <row r="216" spans="1:20" ht="13.8">
      <c r="A216" s="120">
        <f>+A$88</f>
        <v>6149900</v>
      </c>
      <c r="B216" s="121">
        <f>+B$88</f>
        <v>44033</v>
      </c>
      <c r="C216" s="133"/>
      <c r="D216" s="119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66"/>
    </row>
    <row r="217" spans="1:20" ht="13.8">
      <c r="A217" s="120">
        <f>+A$88</f>
        <v>6149900</v>
      </c>
      <c r="B217" s="121">
        <f>+B$88</f>
        <v>44033</v>
      </c>
      <c r="C217" s="133"/>
      <c r="D217" s="119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66"/>
    </row>
    <row r="218" spans="1:20" ht="13.8">
      <c r="A218" s="120">
        <f>+A$88</f>
        <v>6149900</v>
      </c>
      <c r="B218" s="121">
        <f>+B$88</f>
        <v>44033</v>
      </c>
      <c r="C218" s="133"/>
      <c r="D218" s="119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66"/>
    </row>
    <row r="219" spans="1:20" ht="13.8">
      <c r="A219" s="120">
        <f>+A$88</f>
        <v>6149900</v>
      </c>
      <c r="B219" s="121">
        <f>+B$88</f>
        <v>44033</v>
      </c>
      <c r="C219" s="133"/>
      <c r="D219" s="119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66"/>
    </row>
    <row r="220" spans="1:20" ht="13.8">
      <c r="A220" s="120">
        <f>+A$88</f>
        <v>6149900</v>
      </c>
      <c r="B220" s="121">
        <f>+B$88</f>
        <v>44033</v>
      </c>
      <c r="C220" s="133"/>
      <c r="D220" s="119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66"/>
    </row>
    <row r="221" spans="1:20" ht="13.8">
      <c r="A221" s="120">
        <f>+A$88</f>
        <v>6149900</v>
      </c>
      <c r="B221" s="121">
        <f>+B$88</f>
        <v>44033</v>
      </c>
      <c r="C221" s="133"/>
      <c r="D221" s="119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66"/>
    </row>
    <row r="222" spans="1:20" ht="13.8">
      <c r="A222" s="120">
        <f>+A$88</f>
        <v>6149900</v>
      </c>
      <c r="B222" s="121">
        <f>+B$88</f>
        <v>44033</v>
      </c>
      <c r="C222" s="133"/>
      <c r="D222" s="119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66"/>
    </row>
    <row r="223" spans="1:20" ht="13.8">
      <c r="A223" s="120">
        <f>+A$88</f>
        <v>6149900</v>
      </c>
      <c r="B223" s="121">
        <f>+B$88</f>
        <v>44033</v>
      </c>
      <c r="C223" s="133"/>
      <c r="D223" s="119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66"/>
    </row>
    <row r="224" spans="1:20" ht="13.8">
      <c r="A224" s="120">
        <f>+A$88</f>
        <v>6149900</v>
      </c>
      <c r="B224" s="121">
        <f>+B$88</f>
        <v>44033</v>
      </c>
      <c r="C224" s="133"/>
      <c r="D224" s="119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66"/>
    </row>
    <row r="225" spans="1:20" ht="13.8">
      <c r="A225" s="120">
        <f>+A$88</f>
        <v>6149900</v>
      </c>
      <c r="B225" s="121">
        <f>+B$88</f>
        <v>44033</v>
      </c>
      <c r="C225" s="133"/>
      <c r="D225" s="119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66"/>
    </row>
    <row r="226" spans="1:20" ht="13.8">
      <c r="A226" s="120">
        <f>+A$88</f>
        <v>6149900</v>
      </c>
      <c r="B226" s="121">
        <f>+B$88</f>
        <v>44033</v>
      </c>
      <c r="C226" s="133"/>
      <c r="D226" s="119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66"/>
    </row>
    <row r="227" spans="1:20" ht="13.8">
      <c r="A227" s="120">
        <f>+A$88</f>
        <v>6149900</v>
      </c>
      <c r="B227" s="121">
        <f>+B$88</f>
        <v>44033</v>
      </c>
      <c r="C227" s="133"/>
      <c r="D227" s="119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66"/>
    </row>
    <row r="228" spans="1:20" ht="13.8">
      <c r="A228" s="120">
        <f>+A$88</f>
        <v>6149900</v>
      </c>
      <c r="B228" s="121">
        <f>+B$88</f>
        <v>44033</v>
      </c>
      <c r="C228" s="133"/>
      <c r="D228" s="119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66"/>
    </row>
    <row r="229" spans="1:20" ht="13.8">
      <c r="A229" s="120">
        <f>+A$88</f>
        <v>6149900</v>
      </c>
      <c r="B229" s="121">
        <f>+B$88</f>
        <v>44033</v>
      </c>
      <c r="C229" s="133"/>
      <c r="D229" s="119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66"/>
    </row>
    <row r="230" spans="1:20" ht="13.8">
      <c r="A230" s="120">
        <f>+A$88</f>
        <v>6149900</v>
      </c>
      <c r="B230" s="121">
        <f>+B$88</f>
        <v>44033</v>
      </c>
      <c r="C230" s="133"/>
      <c r="D230" s="119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66"/>
    </row>
    <row r="231" spans="1:20" ht="13.8">
      <c r="A231" s="120">
        <f>+A$88</f>
        <v>6149900</v>
      </c>
      <c r="B231" s="121">
        <f>+B$88</f>
        <v>44033</v>
      </c>
      <c r="C231" s="133"/>
      <c r="D231" s="119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66"/>
    </row>
    <row r="232" spans="1:20" ht="13.8">
      <c r="A232" s="120">
        <f>+A$88</f>
        <v>6149900</v>
      </c>
      <c r="B232" s="121">
        <f>+B$88</f>
        <v>44033</v>
      </c>
      <c r="C232" s="133"/>
      <c r="D232" s="119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66"/>
    </row>
    <row r="233" spans="1:20" ht="13.8">
      <c r="A233" s="120">
        <f>+A$88</f>
        <v>6149900</v>
      </c>
      <c r="B233" s="121">
        <f>+B$88</f>
        <v>44033</v>
      </c>
      <c r="C233" s="133"/>
      <c r="D233" s="119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66"/>
    </row>
    <row r="234" spans="1:20" ht="13.8">
      <c r="A234" s="120">
        <f>+A$88</f>
        <v>6149900</v>
      </c>
      <c r="B234" s="121">
        <f>+B$88</f>
        <v>44033</v>
      </c>
      <c r="C234" s="133"/>
      <c r="D234" s="119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66"/>
    </row>
    <row r="235" spans="1:20" ht="13.8">
      <c r="A235" s="120">
        <f>+A$88</f>
        <v>6149900</v>
      </c>
      <c r="B235" s="121">
        <f>+B$88</f>
        <v>44033</v>
      </c>
      <c r="C235" s="133"/>
      <c r="D235" s="119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66"/>
    </row>
    <row r="236" spans="1:20" ht="13.8">
      <c r="A236" s="120">
        <f>+A$88</f>
        <v>6149900</v>
      </c>
      <c r="B236" s="121">
        <f>+B$88</f>
        <v>44033</v>
      </c>
      <c r="C236" s="133"/>
      <c r="D236" s="119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66"/>
    </row>
    <row r="237" spans="1:20" ht="13.8">
      <c r="A237" s="120">
        <f>+A$88</f>
        <v>6149900</v>
      </c>
      <c r="B237" s="121">
        <f>+B$88</f>
        <v>44033</v>
      </c>
      <c r="C237" s="133"/>
      <c r="D237" s="119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66"/>
    </row>
    <row r="238" spans="1:20" ht="13.8">
      <c r="A238" s="120">
        <f>+A$88</f>
        <v>6149900</v>
      </c>
      <c r="B238" s="121">
        <f>+B$88</f>
        <v>44033</v>
      </c>
      <c r="C238" s="133"/>
      <c r="D238" s="119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66"/>
    </row>
    <row r="239" spans="1:20" ht="13.8">
      <c r="A239" s="120">
        <f>+A$88</f>
        <v>6149900</v>
      </c>
      <c r="B239" s="121">
        <f>+B$88</f>
        <v>44033</v>
      </c>
      <c r="C239" s="133"/>
      <c r="D239" s="119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66"/>
    </row>
    <row r="240" spans="1:20" ht="13.8">
      <c r="A240" s="120">
        <f>+A$88</f>
        <v>6149900</v>
      </c>
      <c r="B240" s="121">
        <f>+B$88</f>
        <v>44033</v>
      </c>
      <c r="C240" s="133"/>
      <c r="D240" s="119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66"/>
    </row>
    <row r="241" spans="1:20" ht="13.8">
      <c r="A241" s="120">
        <f>+A$88</f>
        <v>6149900</v>
      </c>
      <c r="B241" s="121">
        <f>+B$88</f>
        <v>44033</v>
      </c>
      <c r="C241" s="133"/>
      <c r="D241" s="119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66"/>
    </row>
    <row r="242" spans="1:20" ht="13.8">
      <c r="A242" s="120">
        <f>+A$88</f>
        <v>6149900</v>
      </c>
      <c r="B242" s="121">
        <f>+B$88</f>
        <v>44033</v>
      </c>
      <c r="C242" s="133"/>
      <c r="D242" s="119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66"/>
    </row>
    <row r="243" spans="1:20" ht="14.25" customHeight="1">
      <c r="A243" s="120">
        <f>+A$88</f>
        <v>6149900</v>
      </c>
      <c r="B243" s="121">
        <f>+B$88</f>
        <v>44033</v>
      </c>
      <c r="C243" s="133"/>
      <c r="D243" s="119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66"/>
    </row>
    <row r="244" ht="14.5" customHeight="1" hidden="1"/>
    <row r="245" ht="13.8"/>
    <row r="246" ht="13.8"/>
    <row r="247" ht="13.8"/>
    <row r="248" ht="13.8"/>
    <row r="249" ht="13.8"/>
    <row r="250" ht="13.8"/>
    <row r="251" ht="13.8"/>
    <row r="252" ht="13.8"/>
    <row r="253" ht="13.8"/>
    <row r="254" ht="13.8"/>
    <row r="255" ht="13.8"/>
    <row r="256" ht="13.8"/>
    <row r="257" ht="13.8"/>
    <row r="258" ht="13.8"/>
    <row r="259" ht="13.8"/>
    <row r="260" ht="13.8"/>
    <row r="261" ht="13.8"/>
    <row r="262" ht="13.8"/>
    <row r="263" ht="13.8"/>
    <row r="264" ht="13.8"/>
    <row r="265" ht="13.8"/>
    <row r="266" ht="13.8"/>
    <row r="267" ht="13.8"/>
    <row r="268" ht="13.8"/>
    <row r="269" ht="13.8"/>
    <row r="270" ht="13.8"/>
    <row r="271" ht="13.8"/>
    <row r="272" ht="13.8"/>
    <row r="273" ht="13.8"/>
    <row r="274" ht="13.8"/>
    <row r="275" ht="13.8"/>
    <row r="276" ht="13.8"/>
    <row r="277" ht="13.8"/>
    <row r="278" ht="13.8"/>
    <row r="279" ht="13.8"/>
    <row r="280" ht="13.8"/>
    <row r="281" ht="13.8"/>
    <row r="282" ht="13.8"/>
    <row r="283" ht="13.8"/>
    <row r="284" ht="13.8"/>
    <row r="285" ht="13.8"/>
    <row r="286" ht="13.8"/>
    <row r="287" ht="13.8"/>
    <row r="288" ht="13.8"/>
    <row r="289" ht="13.8"/>
    <row r="290" ht="13.8"/>
    <row r="291" ht="13.8"/>
    <row r="292" ht="13.8"/>
    <row r="293" ht="13.8"/>
    <row r="294" ht="13.8"/>
    <row r="295" ht="13.8"/>
    <row r="296" ht="13.8"/>
    <row r="297" ht="13.8"/>
    <row r="298" ht="13.8"/>
    <row r="299" ht="13.8"/>
    <row r="300" ht="13.8"/>
    <row r="301" ht="13.8"/>
    <row r="302" ht="13.8"/>
    <row r="303" ht="13.8"/>
    <row r="304" ht="13.8"/>
    <row r="305" ht="13.8"/>
    <row r="306" ht="13.8"/>
    <row r="307" ht="13.8"/>
    <row r="308" ht="13.8"/>
    <row r="309" ht="13.8"/>
    <row r="310" ht="13.8"/>
    <row r="311" ht="13.8"/>
    <row r="312" ht="13.8"/>
    <row r="313" ht="13.8"/>
    <row r="314" ht="13.8"/>
    <row r="315" ht="13.8"/>
    <row r="316" ht="13.8"/>
    <row r="317" ht="13.8"/>
    <row r="318" ht="13.8"/>
    <row r="319" ht="13.8"/>
    <row r="320" ht="13.8"/>
    <row r="321" ht="13.8"/>
    <row r="322" ht="13.8"/>
    <row r="323" ht="13.8"/>
    <row r="324" ht="13.8"/>
    <row r="325" ht="13.8"/>
    <row r="326" ht="13.8"/>
    <row r="327" ht="13.8"/>
    <row r="328" ht="13.8"/>
    <row r="329" ht="13.8"/>
    <row r="330" ht="13.8"/>
    <row r="331" ht="13.8"/>
    <row r="332" ht="13.8"/>
    <row r="333" ht="13.8"/>
    <row r="334" ht="13.8"/>
    <row r="335" ht="13.8"/>
    <row r="336" ht="13.8"/>
    <row r="337" ht="13.8"/>
    <row r="338" ht="13.8"/>
    <row r="339" ht="13.8"/>
    <row r="340" ht="13.8"/>
    <row r="341" ht="13.8"/>
    <row r="342" ht="13.8"/>
    <row r="343" ht="13.8"/>
    <row r="344" ht="13.8"/>
    <row r="345" ht="13.8"/>
    <row r="346" ht="13.8"/>
    <row r="347" ht="13.8"/>
    <row r="348" ht="13.8"/>
    <row r="349" ht="13.8"/>
    <row r="350" ht="13.8"/>
    <row r="351" ht="13.8"/>
    <row r="352" ht="13.8"/>
    <row r="353" ht="13.8"/>
    <row r="354" ht="13.8"/>
    <row r="355" ht="13.8"/>
    <row r="356" ht="13.8"/>
    <row r="357" ht="13.8"/>
    <row r="358" ht="13.8"/>
    <row r="359" ht="13.8"/>
    <row r="360" ht="13.8"/>
    <row r="361" ht="13.8"/>
    <row r="362" ht="13.8"/>
    <row r="363" ht="13.8"/>
    <row r="364" ht="13.8"/>
    <row r="365" ht="13.8"/>
    <row r="366" ht="13.8"/>
    <row r="367" ht="13.8"/>
    <row r="368" ht="13.8"/>
    <row r="369" ht="13.8"/>
    <row r="370" ht="13.8"/>
    <row r="371" ht="13.8"/>
    <row r="372" ht="13.8"/>
    <row r="373" ht="13.8"/>
    <row r="374" ht="13.8"/>
    <row r="375" ht="13.8"/>
    <row r="376" ht="13.8"/>
    <row r="377" ht="13.8"/>
    <row r="378" ht="13.8"/>
    <row r="379" ht="13.8"/>
    <row r="380" ht="13.8"/>
    <row r="381" ht="13.8"/>
    <row r="382" ht="13.8"/>
    <row r="383" ht="13.8"/>
    <row r="384" ht="13.8"/>
    <row r="385" ht="13.8"/>
    <row r="386" ht="13.8"/>
    <row r="387" ht="13.8"/>
    <row r="388" ht="13.8"/>
    <row r="389" ht="13.8"/>
    <row r="390" ht="13.8"/>
    <row r="391" ht="13.8"/>
    <row r="392" ht="13.8"/>
    <row r="393" ht="13.8"/>
    <row r="394" ht="13.8"/>
    <row r="395" ht="13.8"/>
    <row r="396" ht="13.8"/>
    <row r="397" ht="13.8"/>
    <row r="398" ht="13.8"/>
    <row r="399" ht="13.8"/>
    <row r="400" ht="13.8"/>
    <row r="401" ht="13.8"/>
    <row r="402" ht="13.8"/>
    <row r="403" ht="13.8"/>
    <row r="404" ht="13.8"/>
    <row r="405" ht="13.8"/>
    <row r="406" ht="13.8"/>
    <row r="407" ht="13.8"/>
    <row r="408" ht="13.8"/>
    <row r="409" ht="13.8"/>
    <row r="410" ht="13.8"/>
    <row r="411" ht="13.8"/>
    <row r="412" ht="13.8"/>
    <row r="413" ht="13.8"/>
    <row r="414" ht="13.8"/>
    <row r="415" ht="13.8"/>
    <row r="416" ht="13.8"/>
    <row r="417" ht="13.8"/>
    <row r="418" ht="13.8"/>
    <row r="419" ht="13.8"/>
    <row r="420" ht="13.8"/>
    <row r="421" ht="13.8"/>
    <row r="422" ht="13.8"/>
    <row r="423" ht="13.8"/>
    <row r="424" ht="13.8"/>
    <row r="425" ht="13.8"/>
    <row r="426" ht="13.8"/>
    <row r="427" ht="13.8"/>
    <row r="428" ht="13.8"/>
    <row r="429" ht="13.8"/>
    <row r="430" ht="13.8"/>
    <row r="431" ht="13.8"/>
    <row r="432" ht="13.8"/>
    <row r="433" ht="13.8"/>
    <row r="434" ht="13.8"/>
    <row r="435" ht="13.8"/>
    <row r="436" ht="13.8"/>
    <row r="437" ht="13.8"/>
    <row r="438" ht="13.8"/>
    <row r="439" ht="13.8"/>
    <row r="440" ht="13.8"/>
    <row r="441" ht="13.8"/>
    <row r="442" ht="13.8"/>
    <row r="443" ht="13.8"/>
    <row r="444" ht="13.8"/>
    <row r="445" ht="13.8"/>
    <row r="446" ht="13.8"/>
    <row r="447" ht="13.8"/>
    <row r="448" ht="13.8"/>
    <row r="449" ht="13.8"/>
    <row r="450" ht="13.8"/>
    <row r="451" ht="13.8"/>
    <row r="452" ht="13.8"/>
    <row r="453" ht="13.8"/>
    <row r="454" ht="13.8"/>
    <row r="455" ht="13.8"/>
    <row r="456" ht="13.8"/>
    <row r="457" ht="13.8"/>
    <row r="458" ht="13.8"/>
    <row r="459" ht="13.8"/>
    <row r="460" ht="13.8"/>
    <row r="461" ht="13.8"/>
    <row r="462" ht="13.8"/>
    <row r="463" ht="13.8"/>
    <row r="464" ht="13.8"/>
    <row r="465" ht="13.8"/>
    <row r="466" ht="13.8"/>
    <row r="467" ht="13.8"/>
    <row r="468" ht="13.8"/>
    <row r="469" ht="13.8"/>
    <row r="470" ht="13.8"/>
    <row r="471" ht="13.8"/>
    <row r="472" ht="13.8"/>
    <row r="473" ht="13.8"/>
    <row r="474" ht="13.8"/>
    <row r="475" ht="13.8"/>
    <row r="476" ht="13.8"/>
    <row r="477" ht="13.8"/>
    <row r="478" ht="13.8"/>
    <row r="479" ht="13.8"/>
    <row r="480" ht="13.8"/>
    <row r="481" ht="13.8"/>
    <row r="482" ht="13.8"/>
    <row r="483" ht="13.8"/>
    <row r="484" ht="13.8"/>
    <row r="485" ht="13.8"/>
    <row r="486" ht="13.8"/>
    <row r="487" ht="13.8"/>
    <row r="488" ht="13.8"/>
    <row r="489" ht="13.8"/>
    <row r="490" ht="13.8"/>
    <row r="491" ht="13.8"/>
    <row r="492" ht="13.8"/>
    <row r="493" ht="13.8"/>
    <row r="494" ht="13.8"/>
    <row r="495" ht="13.8"/>
    <row r="496" ht="13.8"/>
    <row r="497" ht="13.8"/>
    <row r="498" ht="13.8"/>
    <row r="499" ht="13.8"/>
    <row r="500" ht="13.8"/>
    <row r="501" ht="13.8"/>
    <row r="502" ht="13.8"/>
    <row r="503" ht="13.8"/>
    <row r="504" ht="13.8"/>
    <row r="505" ht="13.8"/>
    <row r="506" ht="13.8"/>
    <row r="507" ht="13.8"/>
    <row r="508" ht="13.8"/>
    <row r="509" ht="13.8"/>
    <row r="510" ht="13.8"/>
    <row r="511" ht="13.8"/>
    <row r="512" ht="13.8"/>
    <row r="513" ht="13.8"/>
    <row r="514" ht="13.8"/>
    <row r="515" ht="13.8"/>
    <row r="516" ht="13.8"/>
    <row r="517" ht="13.8"/>
    <row r="518" ht="13.8"/>
    <row r="519" ht="13.8"/>
    <row r="520" ht="13.8"/>
    <row r="521" ht="13.8"/>
    <row r="522" ht="13.8"/>
    <row r="523" ht="13.8"/>
    <row r="524" ht="13.8"/>
    <row r="525" ht="13.8"/>
    <row r="526" ht="13.8"/>
    <row r="527" ht="13.8"/>
    <row r="528" ht="13.8"/>
    <row r="529" ht="13.8"/>
    <row r="530" ht="13.8"/>
    <row r="531" ht="13.8"/>
    <row r="532" ht="13.8"/>
    <row r="533" ht="13.8"/>
    <row r="534" ht="13.8"/>
    <row r="535" ht="13.8"/>
    <row r="536" ht="13.8"/>
    <row r="537" ht="13.8"/>
    <row r="538" ht="13.8"/>
    <row r="539" ht="13.8"/>
    <row r="540" ht="13.8"/>
    <row r="541" ht="13.8"/>
    <row r="542" ht="13.8"/>
    <row r="543" ht="13.8"/>
    <row r="544" ht="13.8"/>
    <row r="545" ht="13.8"/>
    <row r="546" ht="13.8"/>
    <row r="547" ht="13.8"/>
    <row r="548" ht="13.8"/>
    <row r="549" ht="13.8"/>
    <row r="550" ht="13.8"/>
    <row r="551" ht="13.8"/>
    <row r="552" ht="13.8"/>
    <row r="553" ht="13.8"/>
    <row r="554" ht="13.8"/>
    <row r="555" ht="13.8"/>
    <row r="556" ht="13.8"/>
    <row r="557" ht="13.8"/>
    <row r="558" ht="13.8"/>
    <row r="559" ht="13.8"/>
    <row r="560" ht="13.8"/>
    <row r="561" ht="13.8"/>
    <row r="562" ht="13.8"/>
    <row r="563" ht="13.8"/>
    <row r="564" ht="13.8"/>
    <row r="565" ht="13.8"/>
    <row r="566" ht="13.8"/>
    <row r="567" ht="13.8"/>
    <row r="568" ht="13.8"/>
    <row r="569" ht="13.8"/>
    <row r="570" ht="13.8"/>
    <row r="571" ht="13.8"/>
    <row r="572" ht="13.8"/>
    <row r="573" ht="13.8"/>
    <row r="574" ht="13.8"/>
    <row r="575" ht="13.8"/>
    <row r="576" ht="13.8"/>
    <row r="577" ht="13.8"/>
    <row r="578" ht="13.8"/>
    <row r="579" ht="13.8"/>
    <row r="580" ht="13.8"/>
    <row r="581" ht="13.8"/>
    <row r="582" ht="13.8"/>
    <row r="583" ht="13.8"/>
    <row r="584" ht="13.8"/>
    <row r="585" ht="13.8"/>
    <row r="586" ht="13.8"/>
    <row r="587" ht="13.8"/>
    <row r="588" ht="13.8"/>
    <row r="589" ht="13.8"/>
    <row r="590" ht="13.8"/>
    <row r="591" ht="13.8"/>
    <row r="592" ht="13.8"/>
    <row r="593" ht="13.8"/>
    <row r="594" ht="13.8"/>
    <row r="595" ht="13.8"/>
    <row r="596" ht="13.8"/>
    <row r="597" ht="13.8"/>
    <row r="598" ht="13.8"/>
    <row r="599" ht="13.8"/>
    <row r="600" ht="13.8"/>
    <row r="601" ht="13.8"/>
    <row r="602" ht="13.8"/>
    <row r="603" ht="13.8"/>
    <row r="604" ht="13.8"/>
    <row r="605" ht="13.8"/>
    <row r="606" ht="13.8"/>
    <row r="607" ht="13.8"/>
    <row r="608" ht="13.8"/>
    <row r="609" ht="13.8"/>
    <row r="610" ht="13.8"/>
    <row r="611" ht="13.8"/>
    <row r="612" ht="13.8"/>
    <row r="613" ht="13.8"/>
    <row r="614" ht="13.8"/>
    <row r="615" ht="13.8"/>
    <row r="616" ht="13.8"/>
    <row r="617" ht="13.8"/>
    <row r="618" ht="13.8"/>
    <row r="619" ht="13.8"/>
    <row r="620" ht="13.8"/>
    <row r="621" ht="13.8"/>
    <row r="622" ht="13.8"/>
    <row r="623" ht="13.8"/>
    <row r="624" ht="13.8"/>
    <row r="625" ht="13.8"/>
    <row r="626" ht="13.8"/>
    <row r="627" ht="13.8"/>
    <row r="628" ht="13.8"/>
    <row r="629" ht="13.8"/>
    <row r="630" ht="13.8"/>
    <row r="631" ht="13.8"/>
    <row r="632" ht="13.8"/>
    <row r="633" ht="13.8"/>
    <row r="634" ht="13.8"/>
    <row r="635" ht="13.8"/>
    <row r="636" ht="13.8"/>
    <row r="637" ht="13.8"/>
    <row r="638" ht="13.8"/>
    <row r="639" ht="13.8"/>
    <row r="640" ht="13.8"/>
    <row r="641" ht="13.8"/>
    <row r="642" ht="13.8"/>
    <row r="643" ht="13.8"/>
    <row r="644" ht="13.8"/>
    <row r="645" ht="13.8"/>
    <row r="646" ht="13.8"/>
    <row r="647" ht="13.8"/>
    <row r="648" ht="13.8"/>
    <row r="649" ht="13.8"/>
    <row r="650" ht="13.8"/>
  </sheetData>
  <mergeCells count="24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79:B79"/>
    <mergeCell ref="E86:G86"/>
    <mergeCell ref="H86:S86"/>
  </mergeCells>
  <dataValidations count="14">
    <dataValidation type="list" errorTitle="Stabilité ou non du substrat" sqref="I78 JA78 SW78 ACS78">
      <formula1>$T$2:$T$3</formula1>
      <formula2>0</formula2>
    </dataValidation>
    <dataValidation type="list" errorTitle="Bocal de regroupement" sqref="F78 IX78 ST78 ACP78">
      <formula1>#ref!</formula1>
      <formula2>0</formula2>
    </dataValidation>
    <dataValidation type="list" errorTitle="Abondance végétation de 0 à 5" sqref="K78 JC78 SY78 ACU78">
      <formula1>#ref!</formula1>
      <formula2>0</formula2>
    </dataValidation>
    <dataValidation type="list" errorTitle="Intensité du comatage de 0 à 5" sqref="H78 IZ78 SV78 ACR78">
      <formula1>#ref!</formula1>
      <formula2>0</formula2>
    </dataValidation>
    <dataValidation type="list" errorTitle="Codage SANDRE svp" sqref="E78 IW78 SS78 ACO78">
      <formula1>#ref!</formula1>
      <formula2>0</formula2>
    </dataValidation>
    <dataValidation type="list" sqref="D78 IV78 SR78 ACN78 AMJ78">
      <formula1>#ref!</formula1>
      <formula2>0</formula2>
    </dataValidation>
    <dataValidation type="list" error="Nouveau taxon ? " sqref="C88:C243">
      <formula1>#ref!</formula1>
      <formula2>0</formula2>
    </dataValidation>
    <dataValidation type="list" operator="equal" sqref="H66:H77 K66:K77 JD66:JD77 JG66:JG77 SZ66:SZ77 TC66:TC77 ACV66:ACV77 ACY66:ACY77">
      <formula1>"0,1,2,3,4,5"</formula1>
    </dataValidation>
    <dataValidation type="list" operator="equal" sqref="I66:I77 JE66:JE77 TA66:TA77 ACW66:ACW77">
      <formula1>"Stable,Moyennement stable,Instable"</formula1>
    </dataValidation>
    <dataValidation type="list" operator="equal" errorTitle="Bocal de regroupement" sqref="F66:F77 JB66:JB77 SX66:SX77 ACT66:ACT77">
      <formula1>NA()</formula1>
    </dataValidation>
    <dataValidation operator="equal" errorTitle="Bocal de regroupement" sqref="D66:E77 IZ66:JA77 SV66:SW77 ACR66:ACS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 JA26 SW26 ACS26">
      <formula1>0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 IW23:IX23 SS23:ST23 ACO23:ACP23">
      <formula1>0</formula1>
    </dataValidation>
    <dataValidation operator="equal" sqref="C23:F23 IY23:JB23 SU23:SX23 ACQ23:ACT23 H39:I50 JD39:JE50 SZ39:TA50 ACV39:ACW50">
      <formula1>0</formula1>
    </dataValidation>
  </dataValidations>
  <printOptions/>
  <pageMargins left="0.7" right="0.7" top="0.75" bottom="0.75" header="0.511805555555555" footer="0.511805555555555"/>
  <pageSetup fitToHeight="1" fitToWidth="1" horizontalDpi="300" verticalDpi="300" orientation="landscape" paperSize="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2020-09-23T13:04:57Z</dcterms:created>
  <dcterms:modified xsi:type="dcterms:W3CDTF">2021-11-09T15:58:20Z</dcterms:modified>
  <cp:category/>
  <cp:version/>
  <cp:contentType/>
  <cp:contentStatus/>
  <cp:revision>3</cp:revision>
</cp:coreProperties>
</file>