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3720" windowWidth="17055" windowHeight="5745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<sst xmlns="http://schemas.openxmlformats.org/spreadsheetml/2006/main" count="535" uniqueCount="279">
  <si>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</si>
  <si>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</si>
  <si>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</si>
  <si>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</si>
  <si>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</si>
  <si>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</si>
  <si>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</si>
  <si>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</si>
  <si>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</si>
  <si>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</si>
  <si>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</si>
  <si>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</si>
  <si>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</si>
  <si>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</si>
  <si>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</si>
  <si>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</si>
  <si>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</si>
  <si>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</si>
  <si>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</si>
  <si>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</si>
  <si>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</si>
  <si>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</si>
  <si>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</si>
  <si>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</si>
  <si>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</si>
  <si>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</si>
  <si>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</si>
  <si>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</si>
  <si>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</si>
  <si>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</si>
  <si>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</si>
  <si>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</si>
  <si>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</si>
  <si>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</si>
  <si>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</si>
  <si>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</si>
  <si>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</si>
  <si>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</si>
  <si>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</si>
  <si>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</si>
  <si>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</si>
  <si>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</si>
  <si>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</si>
  <si>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</si>
  <si>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</si>
  <si>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</si>
  <si>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</si>
  <si>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</si>
  <si>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</si>
  <si>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</si>
  <si>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</si>
  <si>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</si>
  <si>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</si>
  <si>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</si>
  <si>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</si>
  <si>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</si>
  <si>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</si>
  <si>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</si>
  <si>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</si>
  <si>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</si>
  <si>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</si>
  <si>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</si>
  <si>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</si>
  <si>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</si>
  <si>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</si>
  <si>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</si>
  <si>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</si>
  <si>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</si>
  <si>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</si>
  <si>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</si>
  <si>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</si>
  <si>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</si>
  <si>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</si>
  <si>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</si>
  <si>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</si>
  <si>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</si>
  <si>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</si>
  <si>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</si>
  <si>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</si>
  <si>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</si>
  <si>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</si>
  <si>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</si>
  <si>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</si>
  <si>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</si>
  <si>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</si>
  <si>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</si>
  <si>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</si>
  <si>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</si>
  <si>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</si>
  <si>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</si>
  <si>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</si>
  <si>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</si>
  <si>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</si>
  <si>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</si>
  <si>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</si>
  <si>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</si>
  <si>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</si>
  <si>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</si>
  <si>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</si>
  <si>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</si>
  <si>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</si>
  <si>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</si>
  <si>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</si>
  <si>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</si>
  <si>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</si>
  <si>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</si>
  <si>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</si>
  <si>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</si>
  <si>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</si>
  <si>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</si>
  <si>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</si>
  <si>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</si>
  <si>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</si>
  <si>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</si>
  <si>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</si>
  <si>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</si>
  <si>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</si>
  <si>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</si>
  <si>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</si>
  <si>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</si>
  <si>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</si>
  <si>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</si>
  <si>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</si>
  <si>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</si>
  <si>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</si>
  <si>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</si>
  <si>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</si>
  <si>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</si>
  <si>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</si>
  <si>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</si>
  <si>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</si>
  <si>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</si>
  <si>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</si>
  <si>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</si>
  <si>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</si>
  <si>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</si>
  <si>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</si>
  <si>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</si>
  <si>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</si>
  <si>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</si>
  <si>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</si>
  <si>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</si>
  <si>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</si>
  <si>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</si>
  <si>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</si>
  <si>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</si>
  <si>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</si>
  <si>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</si>
  <si>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</si>
  <si>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</si>
  <si>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</si>
  <si>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</si>
  <si>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</si>
  <si>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</si>
  <si>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</si>
  <si>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</si>
  <si>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</si>
  <si>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</si>
  <si>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</si>
  <si>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</si>
  <si>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</si>
  <si>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</si>
  <si>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</si>
  <si>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</si>
  <si>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</si>
  <si>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</si>
  <si>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</si>
  <si>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</si>
  <si>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</si>
  <si>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</si>
  <si>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</si>
  <si>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</si>
  <si>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</si>
  <si>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</si>
  <si>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</si>
  <si>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</si>
  <si>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</si>
  <si>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</si>
  <si>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</si>
  <si>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</si>
  <si>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</si>
  <si>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</si>
  <si>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</si>
  <si>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</si>
  <si>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</si>
  <si>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</si>
  <si>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</si>
  <si>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</si>
  <si>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</si>
  <si>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</si>
  <si>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</si>
  <si>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</si>
  <si>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</si>
  <si>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</si>
  <si>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Hydropsyche</t>
  </si>
  <si>
    <t>Limnephilidae</t>
  </si>
  <si>
    <t>Sous-famille</t>
  </si>
  <si>
    <t>sF. Limnephilinae</t>
  </si>
  <si>
    <t>Psychomyidae</t>
  </si>
  <si>
    <t>Rhyacophilidae</t>
  </si>
  <si>
    <t>Rhyacophila</t>
  </si>
  <si>
    <t>Baetidae</t>
  </si>
  <si>
    <t>Baetis</t>
  </si>
  <si>
    <t>Ephemeridae</t>
  </si>
  <si>
    <t>Ephemera</t>
  </si>
  <si>
    <t>Elmidae</t>
  </si>
  <si>
    <t>Limnius</t>
  </si>
  <si>
    <t>Athericidae</t>
  </si>
  <si>
    <t>Famille</t>
  </si>
  <si>
    <t>Chironomidae</t>
  </si>
  <si>
    <t>Empididae</t>
  </si>
  <si>
    <t>Simuliidae</t>
  </si>
  <si>
    <t>Tipulidae</t>
  </si>
  <si>
    <t>OLIGOCHETES</t>
  </si>
  <si>
    <t>CLASSE</t>
  </si>
  <si>
    <t>HYDRACARIENS</t>
  </si>
  <si>
    <t>ORDRE</t>
  </si>
  <si>
    <t xml:space="preserve">Code d'identification : </t>
  </si>
  <si>
    <t>Euleuctra</t>
  </si>
  <si>
    <t>Hydroptilidae</t>
  </si>
  <si>
    <t>Hydroptila</t>
  </si>
  <si>
    <t>Lype</t>
  </si>
  <si>
    <t>Sericostomatidae</t>
  </si>
  <si>
    <t>Sericostoma</t>
  </si>
  <si>
    <t>Caenidae</t>
  </si>
  <si>
    <t>Caenis</t>
  </si>
  <si>
    <t>Gerridae</t>
  </si>
  <si>
    <t>Gerris</t>
  </si>
  <si>
    <t>Hydrometridae</t>
  </si>
  <si>
    <t>Hydrometra</t>
  </si>
  <si>
    <t>Nepidae</t>
  </si>
  <si>
    <t>Nepa</t>
  </si>
  <si>
    <t>Notonectidae</t>
  </si>
  <si>
    <t>Notonecta</t>
  </si>
  <si>
    <t>Dryopidae</t>
  </si>
  <si>
    <t>Dryops</t>
  </si>
  <si>
    <t>Oulimnius</t>
  </si>
  <si>
    <t>Haliplidae</t>
  </si>
  <si>
    <t>Haliplus</t>
  </si>
  <si>
    <t>Helodidae = Scirtidae</t>
  </si>
  <si>
    <t>Helodes</t>
  </si>
  <si>
    <t>Ceratopogonidae</t>
  </si>
  <si>
    <t>Psychodidae</t>
  </si>
  <si>
    <t>Tabanidae</t>
  </si>
  <si>
    <t>Aeschnidae</t>
  </si>
  <si>
    <t>Boyeria</t>
  </si>
  <si>
    <t>Calopterygidae</t>
  </si>
  <si>
    <t>Calopteryx</t>
  </si>
  <si>
    <t>Cordulegasteridae</t>
  </si>
  <si>
    <t>Cordulegaster</t>
  </si>
  <si>
    <t>Gomphidae</t>
  </si>
  <si>
    <t>Gomphus</t>
  </si>
  <si>
    <t>Onychogomphus</t>
  </si>
  <si>
    <t>Libellulidae</t>
  </si>
  <si>
    <t>Orthetrum</t>
  </si>
  <si>
    <t>Sialidae</t>
  </si>
  <si>
    <t>Sialis</t>
  </si>
  <si>
    <t>SOUS CLASSE</t>
  </si>
  <si>
    <t>BRANCHIOPODES</t>
  </si>
  <si>
    <t>Gammaridae</t>
  </si>
  <si>
    <t>Gammarus</t>
  </si>
  <si>
    <t>Sphaeriidae</t>
  </si>
  <si>
    <t>Pisidium</t>
  </si>
  <si>
    <t>Ancylidae</t>
  </si>
  <si>
    <t>Ancylus</t>
  </si>
  <si>
    <t>Bithyniidae</t>
  </si>
  <si>
    <t>Bithynia</t>
  </si>
  <si>
    <t>Hydrobiidae</t>
  </si>
  <si>
    <t>Potamopyrgus</t>
  </si>
  <si>
    <t>Lymnaeidae</t>
  </si>
  <si>
    <t>Radix</t>
  </si>
  <si>
    <t>Planorbidae</t>
  </si>
  <si>
    <t>Dugesiidae</t>
  </si>
  <si>
    <t>Dugesia</t>
  </si>
  <si>
    <t>Planariidae</t>
  </si>
  <si>
    <t>Gaudre d'Aureille</t>
  </si>
  <si>
    <t>Mouriès</t>
  </si>
  <si>
    <t>MOURIES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</si>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</sst>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 applyBorder="1">
      <alignment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2" applyNumberFormat="1" applyFont="1" applyFill="1" applyBorder="1" applyAlignment="1" applyProtection="1">
      <alignment horizontal="left" vertical="center" wrapText="1"/>
      <protection/>
    </xf>
    <xf numFmtId="0" fontId="35" fillId="0" borderId="18" xfId="22" applyNumberFormat="1" applyFont="1" applyFill="1" applyBorder="1" applyAlignment="1" applyProtection="1">
      <alignment horizontal="left" vertical="center" wrapText="1"/>
      <protection/>
    </xf>
    <xf numFmtId="0" fontId="30" fillId="13" borderId="18" xfId="22" applyNumberFormat="1" applyFont="1" applyFill="1" applyBorder="1" applyAlignment="1" applyProtection="1">
      <alignment horizontal="left" vertical="center" wrapText="1"/>
      <protection/>
    </xf>
    <xf numFmtId="0" fontId="31" fillId="13" borderId="18" xfId="22" applyNumberFormat="1" applyFont="1" applyFill="1" applyBorder="1" applyAlignment="1" applyProtection="1">
      <alignment horizontal="left" vertical="center" wrapText="1"/>
      <protection/>
    </xf>
    <xf numFmtId="0" fontId="32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2" applyNumberFormat="1" applyFont="1" applyFill="1" applyBorder="1" applyAlignment="1" applyProtection="1">
      <alignment horizontal="center" vertical="center" wrapText="1"/>
      <protection/>
    </xf>
    <xf numFmtId="0" fontId="34" fillId="13" borderId="15" xfId="22" applyNumberFormat="1" applyFont="1" applyFill="1" applyBorder="1" applyAlignment="1" applyProtection="1">
      <alignment horizontal="center" vertical="center" wrapText="1"/>
      <protection/>
    </xf>
    <xf numFmtId="0" fontId="30" fillId="13" borderId="15" xfId="22" applyNumberFormat="1" applyFont="1" applyFill="1" applyBorder="1" applyAlignment="1" applyProtection="1">
      <alignment horizontal="center" vertical="center" wrapText="1"/>
      <protection/>
    </xf>
    <xf numFmtId="0" fontId="30" fillId="15" borderId="15" xfId="22" applyNumberFormat="1" applyFont="1" applyFill="1" applyBorder="1" applyAlignment="1" applyProtection="1">
      <alignment horizontal="center" vertical="center" wrapText="1"/>
      <protection/>
    </xf>
    <xf numFmtId="0" fontId="30" fillId="8" borderId="15" xfId="22" applyNumberFormat="1" applyFont="1" applyFill="1" applyBorder="1" applyAlignment="1" applyProtection="1">
      <alignment horizontal="center" vertical="center" wrapText="1"/>
      <protection/>
    </xf>
    <xf numFmtId="0" fontId="30" fillId="16" borderId="15" xfId="22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5">
      <selection activeCell="G124" sqref="G12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7" t="s">
        <v>13</v>
      </c>
      <c r="B1" s="15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9"/>
      <c r="B2" s="159"/>
      <c r="C2" s="15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2"/>
      <c r="G7" s="27"/>
      <c r="H7" s="164" t="s">
        <v>181</v>
      </c>
      <c r="I7" s="16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2"/>
      <c r="G8" s="27"/>
      <c r="H8" s="166"/>
      <c r="I8" s="16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2"/>
      <c r="G9" s="27"/>
      <c r="H9" s="166"/>
      <c r="I9" s="16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2"/>
      <c r="G10" s="27"/>
      <c r="H10" s="166"/>
      <c r="I10" s="16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2"/>
      <c r="G11" s="27"/>
      <c r="H11" s="168"/>
      <c r="I11" s="16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2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6196500</v>
      </c>
      <c r="C23" s="16" t="s">
        <v>275</v>
      </c>
      <c r="D23" s="16" t="s">
        <v>276</v>
      </c>
      <c r="E23" s="16" t="s">
        <v>277</v>
      </c>
      <c r="F23" s="16">
        <v>13065</v>
      </c>
      <c r="G23" s="16">
        <v>805243</v>
      </c>
      <c r="H23" s="16">
        <v>1857284</v>
      </c>
      <c r="I23" s="16">
        <v>20</v>
      </c>
      <c r="J23" s="16" t="s">
        <v>25</v>
      </c>
      <c r="K23" s="55">
        <v>805301</v>
      </c>
      <c r="L23" s="55">
        <v>1857339</v>
      </c>
      <c r="M23" s="55">
        <v>805239</v>
      </c>
      <c r="N23" s="55">
        <v>1857273</v>
      </c>
      <c r="O23" s="55">
        <v>3</v>
      </c>
      <c r="P23" s="55">
        <v>54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7" t="s">
        <v>165</v>
      </c>
      <c r="B25" s="160"/>
      <c r="C25" s="158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7" t="s">
        <v>131</v>
      </c>
      <c r="H32" s="160"/>
      <c r="I32" s="160"/>
      <c r="J32" s="158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6196500</v>
      </c>
      <c r="B39" s="53" t="str">
        <f>C23</f>
        <v>Gaudre d'Aureille</v>
      </c>
      <c r="C39" s="16" t="s">
        <v>276</v>
      </c>
      <c r="D39" s="54">
        <v>40014</v>
      </c>
      <c r="E39" s="55">
        <v>1.9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6196500</v>
      </c>
      <c r="B40" s="80" t="str">
        <f>+B$39</f>
        <v>Gaudre d'Aureille</v>
      </c>
      <c r="C40" s="80" t="str">
        <f>+C$39</f>
        <v>Mouriès</v>
      </c>
      <c r="D40" s="81">
        <f>+D$39</f>
        <v>40014</v>
      </c>
      <c r="E40" s="80">
        <f aca="true" t="shared" si="0" ref="E40:E50">+I$23</f>
        <v>20</v>
      </c>
      <c r="F40" s="56" t="s">
        <v>146</v>
      </c>
      <c r="G40" s="104" t="s">
        <v>152</v>
      </c>
      <c r="H40" s="102">
        <v>4</v>
      </c>
      <c r="S40" s="101"/>
      <c r="T40" s="101"/>
      <c r="U40" s="6"/>
    </row>
    <row r="41" spans="1:21" ht="14.25">
      <c r="A41" s="80">
        <f aca="true" t="shared" si="1" ref="A41:A50">+A$39</f>
        <v>6196500</v>
      </c>
      <c r="B41" s="80" t="str">
        <f aca="true" t="shared" si="2" ref="B41:D50">+B$39</f>
        <v>Gaudre d'Aureille</v>
      </c>
      <c r="C41" s="80" t="str">
        <f t="shared" si="2"/>
        <v>Mouriès</v>
      </c>
      <c r="D41" s="81">
        <f t="shared" si="2"/>
        <v>40014</v>
      </c>
      <c r="E41" s="80">
        <f t="shared" si="0"/>
        <v>20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6196500</v>
      </c>
      <c r="B42" s="80" t="str">
        <f t="shared" si="2"/>
        <v>Gaudre d'Aureille</v>
      </c>
      <c r="C42" s="80" t="str">
        <f t="shared" si="2"/>
        <v>Mouriès</v>
      </c>
      <c r="D42" s="81">
        <f t="shared" si="2"/>
        <v>40014</v>
      </c>
      <c r="E42" s="80">
        <f t="shared" si="0"/>
        <v>20</v>
      </c>
      <c r="F42" s="56" t="s">
        <v>178</v>
      </c>
      <c r="G42" s="104" t="s">
        <v>174</v>
      </c>
      <c r="H42" s="102">
        <v>3</v>
      </c>
      <c r="S42" s="101"/>
      <c r="T42" s="101"/>
      <c r="U42" s="6"/>
    </row>
    <row r="43" spans="1:21" ht="14.25">
      <c r="A43" s="80">
        <f t="shared" si="1"/>
        <v>6196500</v>
      </c>
      <c r="B43" s="80" t="str">
        <f t="shared" si="2"/>
        <v>Gaudre d'Aureille</v>
      </c>
      <c r="C43" s="80" t="str">
        <f t="shared" si="2"/>
        <v>Mouriès</v>
      </c>
      <c r="D43" s="81">
        <f t="shared" si="2"/>
        <v>40014</v>
      </c>
      <c r="E43" s="80">
        <f t="shared" si="0"/>
        <v>20</v>
      </c>
      <c r="F43" s="56" t="s">
        <v>166</v>
      </c>
      <c r="G43" s="104" t="s">
        <v>153</v>
      </c>
      <c r="H43" s="102">
        <v>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6196500</v>
      </c>
      <c r="B44" s="80" t="str">
        <f t="shared" si="2"/>
        <v>Gaudre d'Aureille</v>
      </c>
      <c r="C44" s="80" t="str">
        <f t="shared" si="2"/>
        <v>Mouriès</v>
      </c>
      <c r="D44" s="81">
        <f t="shared" si="2"/>
        <v>40014</v>
      </c>
      <c r="E44" s="80">
        <f t="shared" si="0"/>
        <v>20</v>
      </c>
      <c r="F44" s="56" t="s">
        <v>179</v>
      </c>
      <c r="G44" s="104" t="s">
        <v>175</v>
      </c>
      <c r="H44" s="102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6196500</v>
      </c>
      <c r="B45" s="80" t="str">
        <f t="shared" si="2"/>
        <v>Gaudre d'Aureille</v>
      </c>
      <c r="C45" s="80" t="str">
        <f t="shared" si="2"/>
        <v>Mouriès</v>
      </c>
      <c r="D45" s="81">
        <f t="shared" si="2"/>
        <v>40014</v>
      </c>
      <c r="E45" s="80">
        <f t="shared" si="0"/>
        <v>20</v>
      </c>
      <c r="F45" s="56" t="s">
        <v>147</v>
      </c>
      <c r="G45" s="104" t="s">
        <v>154</v>
      </c>
      <c r="H45" s="102">
        <v>14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6196500</v>
      </c>
      <c r="B46" s="80" t="str">
        <f t="shared" si="2"/>
        <v>Gaudre d'Aureille</v>
      </c>
      <c r="C46" s="80" t="str">
        <f t="shared" si="2"/>
        <v>Mouriès</v>
      </c>
      <c r="D46" s="81">
        <f t="shared" si="2"/>
        <v>40014</v>
      </c>
      <c r="E46" s="80">
        <f t="shared" si="0"/>
        <v>20</v>
      </c>
      <c r="F46" s="56" t="s">
        <v>148</v>
      </c>
      <c r="G46" s="104" t="s">
        <v>155</v>
      </c>
      <c r="H46" s="102">
        <v>40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6196500</v>
      </c>
      <c r="B47" s="80" t="str">
        <f t="shared" si="2"/>
        <v>Gaudre d'Aureille</v>
      </c>
      <c r="C47" s="80" t="str">
        <f t="shared" si="2"/>
        <v>Mouriès</v>
      </c>
      <c r="D47" s="81">
        <f t="shared" si="2"/>
        <v>40014</v>
      </c>
      <c r="E47" s="80">
        <f t="shared" si="0"/>
        <v>20</v>
      </c>
      <c r="F47" s="56" t="s">
        <v>149</v>
      </c>
      <c r="G47" s="104" t="s">
        <v>156</v>
      </c>
      <c r="H47" s="102">
        <v>35</v>
      </c>
    </row>
    <row r="48" spans="1:20" s="5" customFormat="1" ht="14.25">
      <c r="A48" s="80">
        <f t="shared" si="1"/>
        <v>6196500</v>
      </c>
      <c r="B48" s="80" t="str">
        <f t="shared" si="2"/>
        <v>Gaudre d'Aureille</v>
      </c>
      <c r="C48" s="80" t="str">
        <f t="shared" si="2"/>
        <v>Mouriès</v>
      </c>
      <c r="D48" s="81">
        <f t="shared" si="2"/>
        <v>40014</v>
      </c>
      <c r="E48" s="80">
        <f t="shared" si="0"/>
        <v>20</v>
      </c>
      <c r="F48" s="56" t="s">
        <v>150</v>
      </c>
      <c r="G48" s="104" t="s">
        <v>157</v>
      </c>
      <c r="H48" s="102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6196500</v>
      </c>
      <c r="B49" s="80" t="str">
        <f t="shared" si="2"/>
        <v>Gaudre d'Aureille</v>
      </c>
      <c r="C49" s="80" t="str">
        <f t="shared" si="2"/>
        <v>Mouriès</v>
      </c>
      <c r="D49" s="81">
        <f t="shared" si="2"/>
        <v>40014</v>
      </c>
      <c r="E49" s="80">
        <f t="shared" si="0"/>
        <v>20</v>
      </c>
      <c r="F49" s="56" t="s">
        <v>151</v>
      </c>
      <c r="G49" s="104" t="s">
        <v>158</v>
      </c>
      <c r="H49" s="10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6196500</v>
      </c>
      <c r="B50" s="80" t="str">
        <f t="shared" si="2"/>
        <v>Gaudre d'Aureille</v>
      </c>
      <c r="C50" s="80" t="str">
        <f t="shared" si="2"/>
        <v>Mouriès</v>
      </c>
      <c r="D50" s="81">
        <f t="shared" si="2"/>
        <v>40014</v>
      </c>
      <c r="E50" s="80">
        <f t="shared" si="0"/>
        <v>20</v>
      </c>
      <c r="F50" s="56" t="s">
        <v>180</v>
      </c>
      <c r="G50" s="104" t="s">
        <v>176</v>
      </c>
      <c r="H50" s="10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7" t="s">
        <v>67</v>
      </c>
      <c r="B52" s="160"/>
      <c r="C52" s="160"/>
      <c r="D52" s="160"/>
      <c r="E52" s="158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6196500</v>
      </c>
      <c r="B66" s="71">
        <f>D39</f>
        <v>40014</v>
      </c>
      <c r="C66" s="72" t="s">
        <v>88</v>
      </c>
      <c r="D66" s="73" t="s">
        <v>152</v>
      </c>
      <c r="E66" s="73" t="s">
        <v>11</v>
      </c>
      <c r="F66" s="74" t="s">
        <v>107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6196500</v>
      </c>
      <c r="B67" s="83">
        <f>+B$66</f>
        <v>40014</v>
      </c>
      <c r="C67" s="72" t="s">
        <v>89</v>
      </c>
      <c r="D67" s="74" t="s">
        <v>174</v>
      </c>
      <c r="E67" s="74" t="s">
        <v>11</v>
      </c>
      <c r="F67" s="74" t="s">
        <v>107</v>
      </c>
      <c r="G67" s="102">
        <v>8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6196500</v>
      </c>
      <c r="B68" s="83">
        <f t="shared" si="3"/>
        <v>40014</v>
      </c>
      <c r="C68" s="72" t="s">
        <v>90</v>
      </c>
      <c r="D68" s="74" t="s">
        <v>153</v>
      </c>
      <c r="E68" s="74" t="s">
        <v>10</v>
      </c>
      <c r="F68" s="74" t="s">
        <v>107</v>
      </c>
      <c r="G68" s="102">
        <v>6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6196500</v>
      </c>
      <c r="B69" s="83">
        <f t="shared" si="3"/>
        <v>40014</v>
      </c>
      <c r="C69" s="72" t="s">
        <v>91</v>
      </c>
      <c r="D69" s="74" t="s">
        <v>157</v>
      </c>
      <c r="E69" s="74" t="s">
        <v>11</v>
      </c>
      <c r="F69" s="74" t="s">
        <v>107</v>
      </c>
      <c r="G69" s="102">
        <v>25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6196500</v>
      </c>
      <c r="B70" s="83">
        <f t="shared" si="3"/>
        <v>40014</v>
      </c>
      <c r="C70" s="72" t="s">
        <v>92</v>
      </c>
      <c r="D70" s="74" t="s">
        <v>154</v>
      </c>
      <c r="E70" s="74" t="s">
        <v>11</v>
      </c>
      <c r="F70" s="74" t="s">
        <v>23</v>
      </c>
      <c r="G70" s="102">
        <v>8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6196500</v>
      </c>
      <c r="B71" s="83">
        <f t="shared" si="3"/>
        <v>40014</v>
      </c>
      <c r="C71" s="72" t="s">
        <v>93</v>
      </c>
      <c r="D71" s="74" t="s">
        <v>155</v>
      </c>
      <c r="E71" s="74" t="s">
        <v>11</v>
      </c>
      <c r="F71" s="74" t="s">
        <v>23</v>
      </c>
      <c r="G71" s="102">
        <v>15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6196500</v>
      </c>
      <c r="B72" s="83">
        <f t="shared" si="3"/>
        <v>40014</v>
      </c>
      <c r="C72" s="72" t="s">
        <v>94</v>
      </c>
      <c r="D72" s="74" t="s">
        <v>156</v>
      </c>
      <c r="E72" s="74" t="s">
        <v>11</v>
      </c>
      <c r="F72" s="74" t="s">
        <v>23</v>
      </c>
      <c r="G72" s="102">
        <v>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6196500</v>
      </c>
      <c r="B73" s="83">
        <f t="shared" si="3"/>
        <v>40014</v>
      </c>
      <c r="C73" s="72" t="s">
        <v>95</v>
      </c>
      <c r="D73" s="74" t="s">
        <v>155</v>
      </c>
      <c r="E73" s="74" t="s">
        <v>12</v>
      </c>
      <c r="F73" s="74" t="s">
        <v>23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6196500</v>
      </c>
      <c r="B74" s="83">
        <f t="shared" si="3"/>
        <v>40014</v>
      </c>
      <c r="C74" s="72" t="s">
        <v>96</v>
      </c>
      <c r="D74" s="74" t="s">
        <v>155</v>
      </c>
      <c r="E74" s="74" t="s">
        <v>11</v>
      </c>
      <c r="F74" s="74" t="s">
        <v>26</v>
      </c>
      <c r="G74" s="102">
        <v>10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6196500</v>
      </c>
      <c r="B75" s="83">
        <f t="shared" si="3"/>
        <v>40014</v>
      </c>
      <c r="C75" s="72" t="s">
        <v>97</v>
      </c>
      <c r="D75" s="74" t="s">
        <v>156</v>
      </c>
      <c r="E75" s="74" t="s">
        <v>12</v>
      </c>
      <c r="F75" s="74" t="s">
        <v>26</v>
      </c>
      <c r="G75" s="102">
        <v>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6196500</v>
      </c>
      <c r="B76" s="83">
        <f t="shared" si="3"/>
        <v>40014</v>
      </c>
      <c r="C76" s="72" t="s">
        <v>98</v>
      </c>
      <c r="D76" s="74" t="s">
        <v>154</v>
      </c>
      <c r="E76" s="74" t="s">
        <v>12</v>
      </c>
      <c r="F76" s="74" t="s">
        <v>26</v>
      </c>
      <c r="G76" s="102">
        <v>6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6196500</v>
      </c>
      <c r="B77" s="83">
        <f t="shared" si="3"/>
        <v>40014</v>
      </c>
      <c r="C77" s="72" t="s">
        <v>99</v>
      </c>
      <c r="D77" s="74" t="s">
        <v>155</v>
      </c>
      <c r="E77" s="74" t="s">
        <v>12</v>
      </c>
      <c r="F77" s="74" t="s">
        <v>26</v>
      </c>
      <c r="G77" s="102">
        <v>10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7" t="s">
        <v>100</v>
      </c>
      <c r="B79" s="15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0" t="s">
        <v>106</v>
      </c>
      <c r="F86" s="170"/>
      <c r="G86" s="170"/>
      <c r="H86" s="171" t="s">
        <v>140</v>
      </c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6196500</v>
      </c>
      <c r="B88" s="71">
        <f>B66</f>
        <v>40014</v>
      </c>
      <c r="C88" s="102" t="s">
        <v>218</v>
      </c>
      <c r="D88" s="102">
        <v>67</v>
      </c>
      <c r="E88" s="102">
        <v>1</v>
      </c>
      <c r="F88" s="102"/>
      <c r="G88" s="102">
        <v>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6196500</v>
      </c>
      <c r="B89" s="83">
        <f>+B$88</f>
        <v>40014</v>
      </c>
      <c r="C89" s="102" t="s">
        <v>194</v>
      </c>
      <c r="D89" s="102">
        <v>212</v>
      </c>
      <c r="E89" s="102">
        <v>12</v>
      </c>
      <c r="F89" s="102">
        <v>2</v>
      </c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6196500</v>
      </c>
      <c r="B90" s="83">
        <f t="shared" si="4"/>
        <v>40014</v>
      </c>
      <c r="C90" s="102" t="s">
        <v>220</v>
      </c>
      <c r="D90" s="102">
        <v>200</v>
      </c>
      <c r="E90" s="102">
        <v>1</v>
      </c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6196500</v>
      </c>
      <c r="B91" s="83">
        <f t="shared" si="4"/>
        <v>40014</v>
      </c>
      <c r="C91" s="102" t="s">
        <v>197</v>
      </c>
      <c r="D91" s="102">
        <v>3163</v>
      </c>
      <c r="E91" s="102">
        <v>1</v>
      </c>
      <c r="F91" s="102">
        <v>1</v>
      </c>
      <c r="G91" s="102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6196500</v>
      </c>
      <c r="B92" s="83">
        <f t="shared" si="4"/>
        <v>40014</v>
      </c>
      <c r="C92" s="102" t="s">
        <v>221</v>
      </c>
      <c r="D92" s="102">
        <v>241</v>
      </c>
      <c r="E92" s="102">
        <v>3</v>
      </c>
      <c r="F92" s="102"/>
      <c r="G92" s="102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6196500</v>
      </c>
      <c r="B93" s="83">
        <f t="shared" si="4"/>
        <v>40014</v>
      </c>
      <c r="C93" s="102" t="s">
        <v>200</v>
      </c>
      <c r="D93" s="102">
        <v>183</v>
      </c>
      <c r="E93" s="102">
        <v>1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6196500</v>
      </c>
      <c r="B94" s="83">
        <f t="shared" si="4"/>
        <v>40014</v>
      </c>
      <c r="C94" s="102" t="s">
        <v>223</v>
      </c>
      <c r="D94" s="102">
        <v>322</v>
      </c>
      <c r="E94" s="102">
        <v>72</v>
      </c>
      <c r="F94" s="102">
        <v>176</v>
      </c>
      <c r="G94" s="102">
        <v>54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6196500</v>
      </c>
      <c r="B95" s="83">
        <f t="shared" si="4"/>
        <v>40014</v>
      </c>
      <c r="C95" s="102" t="s">
        <v>202</v>
      </c>
      <c r="D95" s="102">
        <v>364</v>
      </c>
      <c r="E95" s="102">
        <v>84</v>
      </c>
      <c r="F95" s="102">
        <v>5</v>
      </c>
      <c r="G95" s="102">
        <v>140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6196500</v>
      </c>
      <c r="B96" s="83">
        <f t="shared" si="4"/>
        <v>40014</v>
      </c>
      <c r="C96" s="102" t="s">
        <v>225</v>
      </c>
      <c r="D96" s="102">
        <v>457</v>
      </c>
      <c r="E96" s="102"/>
      <c r="F96" s="102"/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6196500</v>
      </c>
      <c r="B97" s="83">
        <f t="shared" si="4"/>
        <v>40014</v>
      </c>
      <c r="C97" s="102" t="s">
        <v>204</v>
      </c>
      <c r="D97" s="102">
        <v>502</v>
      </c>
      <c r="E97" s="102">
        <v>4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6196500</v>
      </c>
      <c r="B98" s="83">
        <f t="shared" si="4"/>
        <v>40014</v>
      </c>
      <c r="C98" s="102" t="s">
        <v>227</v>
      </c>
      <c r="D98" s="102">
        <v>735</v>
      </c>
      <c r="E98" s="102">
        <v>2</v>
      </c>
      <c r="F98" s="102">
        <v>1</v>
      </c>
      <c r="G98" s="10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6196500</v>
      </c>
      <c r="B99" s="83">
        <f t="shared" si="4"/>
        <v>40014</v>
      </c>
      <c r="C99" s="102" t="s">
        <v>229</v>
      </c>
      <c r="D99" s="102">
        <v>740</v>
      </c>
      <c r="E99" s="102">
        <v>2</v>
      </c>
      <c r="F99" s="102">
        <v>1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6196500</v>
      </c>
      <c r="B100" s="83">
        <f t="shared" si="4"/>
        <v>40014</v>
      </c>
      <c r="C100" s="102" t="s">
        <v>231</v>
      </c>
      <c r="D100" s="102">
        <v>726</v>
      </c>
      <c r="E100" s="102"/>
      <c r="F100" s="102"/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6196500</v>
      </c>
      <c r="B101" s="83">
        <f t="shared" si="4"/>
        <v>40014</v>
      </c>
      <c r="C101" s="102" t="s">
        <v>233</v>
      </c>
      <c r="D101" s="102">
        <v>730</v>
      </c>
      <c r="E101" s="102"/>
      <c r="F101" s="102"/>
      <c r="G101" s="102">
        <v>2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6196500</v>
      </c>
      <c r="B102" s="83">
        <f t="shared" si="4"/>
        <v>40014</v>
      </c>
      <c r="C102" s="102" t="s">
        <v>235</v>
      </c>
      <c r="D102" s="102">
        <v>613</v>
      </c>
      <c r="E102" s="102">
        <v>2</v>
      </c>
      <c r="F102" s="102">
        <v>1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6196500</v>
      </c>
      <c r="B103" s="83">
        <f t="shared" si="4"/>
        <v>40014</v>
      </c>
      <c r="C103" s="102" t="s">
        <v>206</v>
      </c>
      <c r="D103" s="102">
        <v>623</v>
      </c>
      <c r="E103" s="102"/>
      <c r="F103" s="102">
        <v>1</v>
      </c>
      <c r="G103" s="102">
        <v>2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6196500</v>
      </c>
      <c r="B104" s="83">
        <f t="shared" si="4"/>
        <v>40014</v>
      </c>
      <c r="C104" s="102" t="s">
        <v>236</v>
      </c>
      <c r="D104" s="102">
        <v>622</v>
      </c>
      <c r="E104" s="102">
        <v>196</v>
      </c>
      <c r="F104" s="102">
        <v>9</v>
      </c>
      <c r="G104" s="102">
        <v>57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6196500</v>
      </c>
      <c r="B105" s="83">
        <f t="shared" si="4"/>
        <v>40014</v>
      </c>
      <c r="C105" s="102" t="s">
        <v>238</v>
      </c>
      <c r="D105" s="102">
        <v>518</v>
      </c>
      <c r="E105" s="102"/>
      <c r="F105" s="102"/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6196500</v>
      </c>
      <c r="B106" s="83">
        <f t="shared" si="4"/>
        <v>40014</v>
      </c>
      <c r="C106" s="102" t="s">
        <v>240</v>
      </c>
      <c r="D106" s="102">
        <v>636</v>
      </c>
      <c r="E106" s="102"/>
      <c r="F106" s="102">
        <v>5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6196500</v>
      </c>
      <c r="B107" s="83">
        <f t="shared" si="4"/>
        <v>40014</v>
      </c>
      <c r="C107" s="102" t="s">
        <v>207</v>
      </c>
      <c r="D107" s="102">
        <v>838</v>
      </c>
      <c r="E107" s="102">
        <v>2</v>
      </c>
      <c r="F107" s="102">
        <v>2</v>
      </c>
      <c r="G107" s="102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6196500</v>
      </c>
      <c r="B108" s="83">
        <f t="shared" si="4"/>
        <v>40014</v>
      </c>
      <c r="C108" s="102" t="s">
        <v>241</v>
      </c>
      <c r="D108" s="102">
        <v>819</v>
      </c>
      <c r="E108" s="102"/>
      <c r="F108" s="102">
        <v>2</v>
      </c>
      <c r="G108" s="102">
        <v>4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6196500</v>
      </c>
      <c r="B109" s="83">
        <f t="shared" si="4"/>
        <v>40014</v>
      </c>
      <c r="C109" s="102" t="s">
        <v>209</v>
      </c>
      <c r="D109" s="102">
        <v>807</v>
      </c>
      <c r="E109" s="102">
        <v>176</v>
      </c>
      <c r="F109" s="102">
        <v>896</v>
      </c>
      <c r="G109" s="102">
        <v>336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6196500</v>
      </c>
      <c r="B110" s="83">
        <f t="shared" si="4"/>
        <v>40014</v>
      </c>
      <c r="C110" s="102" t="s">
        <v>210</v>
      </c>
      <c r="D110" s="102">
        <v>831</v>
      </c>
      <c r="E110" s="102">
        <v>7</v>
      </c>
      <c r="F110" s="102">
        <v>3</v>
      </c>
      <c r="G110" s="102">
        <v>3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6196500</v>
      </c>
      <c r="B111" s="83">
        <f t="shared" si="4"/>
        <v>40014</v>
      </c>
      <c r="C111" s="102" t="s">
        <v>242</v>
      </c>
      <c r="D111" s="102">
        <v>783</v>
      </c>
      <c r="E111" s="102"/>
      <c r="F111" s="102">
        <v>1</v>
      </c>
      <c r="G111" s="102">
        <v>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6196500</v>
      </c>
      <c r="B112" s="83">
        <f t="shared" si="4"/>
        <v>40014</v>
      </c>
      <c r="C112" s="102" t="s">
        <v>211</v>
      </c>
      <c r="D112" s="102">
        <v>801</v>
      </c>
      <c r="E112" s="102">
        <v>2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6196500</v>
      </c>
      <c r="B113" s="83">
        <f t="shared" si="4"/>
        <v>40014</v>
      </c>
      <c r="C113" s="102" t="s">
        <v>243</v>
      </c>
      <c r="D113" s="102">
        <v>837</v>
      </c>
      <c r="E113" s="102">
        <v>1</v>
      </c>
      <c r="F113" s="102">
        <v>2</v>
      </c>
      <c r="G113" s="102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6196500</v>
      </c>
      <c r="B114" s="83">
        <f t="shared" si="4"/>
        <v>40014</v>
      </c>
      <c r="C114" s="102" t="s">
        <v>212</v>
      </c>
      <c r="D114" s="102">
        <v>753</v>
      </c>
      <c r="E114" s="102">
        <v>1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6196500</v>
      </c>
      <c r="B115" s="83">
        <f t="shared" si="4"/>
        <v>40014</v>
      </c>
      <c r="C115" s="102" t="s">
        <v>245</v>
      </c>
      <c r="D115" s="102">
        <v>670</v>
      </c>
      <c r="E115" s="102">
        <v>1</v>
      </c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6196500</v>
      </c>
      <c r="B116" s="83">
        <f t="shared" si="4"/>
        <v>40014</v>
      </c>
      <c r="C116" s="102" t="s">
        <v>247</v>
      </c>
      <c r="D116" s="102">
        <v>650</v>
      </c>
      <c r="E116" s="102">
        <v>2</v>
      </c>
      <c r="F116" s="102">
        <v>3</v>
      </c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6196500</v>
      </c>
      <c r="B117" s="83">
        <f t="shared" si="4"/>
        <v>40014</v>
      </c>
      <c r="C117" s="102" t="s">
        <v>249</v>
      </c>
      <c r="D117" s="102">
        <v>687</v>
      </c>
      <c r="E117" s="102">
        <v>3</v>
      </c>
      <c r="F117" s="102">
        <v>2</v>
      </c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6196500</v>
      </c>
      <c r="B118" s="83">
        <f t="shared" si="4"/>
        <v>40014</v>
      </c>
      <c r="C118" s="102" t="s">
        <v>250</v>
      </c>
      <c r="D118" s="102">
        <v>678</v>
      </c>
      <c r="E118" s="102">
        <v>4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6196500</v>
      </c>
      <c r="B119" s="83">
        <f t="shared" si="4"/>
        <v>40014</v>
      </c>
      <c r="C119" s="102" t="s">
        <v>251</v>
      </c>
      <c r="D119" s="102">
        <v>679</v>
      </c>
      <c r="E119" s="102">
        <v>1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6196500</v>
      </c>
      <c r="B120" s="83">
        <f t="shared" si="4"/>
        <v>40014</v>
      </c>
      <c r="C120" s="102" t="s">
        <v>252</v>
      </c>
      <c r="D120" s="102">
        <v>682</v>
      </c>
      <c r="E120" s="102">
        <v>8</v>
      </c>
      <c r="F120" s="102">
        <v>2</v>
      </c>
      <c r="G120" s="102">
        <v>13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6196500</v>
      </c>
      <c r="B121" s="83">
        <f t="shared" si="4"/>
        <v>40014</v>
      </c>
      <c r="C121" s="102" t="s">
        <v>253</v>
      </c>
      <c r="D121" s="102">
        <v>696</v>
      </c>
      <c r="E121" s="102"/>
      <c r="F121" s="102"/>
      <c r="G121" s="102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6196500</v>
      </c>
      <c r="B122" s="83">
        <f t="shared" si="5"/>
        <v>40014</v>
      </c>
      <c r="C122" s="102" t="s">
        <v>254</v>
      </c>
      <c r="D122" s="102">
        <v>698</v>
      </c>
      <c r="E122" s="102">
        <v>1</v>
      </c>
      <c r="F122" s="102">
        <v>3</v>
      </c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6196500</v>
      </c>
      <c r="B123" s="83">
        <f t="shared" si="5"/>
        <v>40014</v>
      </c>
      <c r="C123" s="102" t="s">
        <v>256</v>
      </c>
      <c r="D123" s="102">
        <v>704</v>
      </c>
      <c r="E123" s="102"/>
      <c r="F123" s="102">
        <v>1</v>
      </c>
      <c r="G123" s="102">
        <v>1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6196500</v>
      </c>
      <c r="B124" s="83">
        <f t="shared" si="5"/>
        <v>40014</v>
      </c>
      <c r="C124" s="102" t="s">
        <v>258</v>
      </c>
      <c r="D124" s="102">
        <v>2971</v>
      </c>
      <c r="E124" s="102">
        <v>1</v>
      </c>
      <c r="F124" s="102">
        <v>1</v>
      </c>
      <c r="G124" s="102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6196500</v>
      </c>
      <c r="B125" s="83">
        <f t="shared" si="5"/>
        <v>40014</v>
      </c>
      <c r="C125" s="102" t="s">
        <v>260</v>
      </c>
      <c r="D125" s="102">
        <v>892</v>
      </c>
      <c r="E125" s="102">
        <v>720</v>
      </c>
      <c r="F125" s="102">
        <v>528</v>
      </c>
      <c r="G125" s="102">
        <v>480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6196500</v>
      </c>
      <c r="B126" s="83">
        <f t="shared" si="5"/>
        <v>40014</v>
      </c>
      <c r="C126" s="102" t="s">
        <v>262</v>
      </c>
      <c r="D126" s="102">
        <v>1043</v>
      </c>
      <c r="E126" s="102">
        <v>192</v>
      </c>
      <c r="F126" s="102">
        <v>508</v>
      </c>
      <c r="G126" s="102">
        <v>416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6196500</v>
      </c>
      <c r="B127" s="83">
        <f t="shared" si="5"/>
        <v>40014</v>
      </c>
      <c r="C127" s="102" t="s">
        <v>264</v>
      </c>
      <c r="D127" s="102">
        <v>1028</v>
      </c>
      <c r="E127" s="102">
        <v>6</v>
      </c>
      <c r="F127" s="102">
        <v>1</v>
      </c>
      <c r="G127" s="102">
        <v>1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6196500</v>
      </c>
      <c r="B128" s="83">
        <f t="shared" si="5"/>
        <v>40014</v>
      </c>
      <c r="C128" s="102" t="s">
        <v>266</v>
      </c>
      <c r="D128" s="102">
        <v>994</v>
      </c>
      <c r="E128" s="102"/>
      <c r="F128" s="102">
        <v>1</v>
      </c>
      <c r="G128" s="102">
        <v>2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6196500</v>
      </c>
      <c r="B129" s="83">
        <f t="shared" si="5"/>
        <v>40014</v>
      </c>
      <c r="C129" s="102" t="s">
        <v>268</v>
      </c>
      <c r="D129" s="102">
        <v>978</v>
      </c>
      <c r="E129" s="102">
        <v>2336</v>
      </c>
      <c r="F129" s="102">
        <v>1568</v>
      </c>
      <c r="G129" s="102">
        <v>2112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6196500</v>
      </c>
      <c r="B130" s="83">
        <f t="shared" si="5"/>
        <v>40014</v>
      </c>
      <c r="C130" s="102" t="s">
        <v>270</v>
      </c>
      <c r="D130" s="102">
        <v>1004</v>
      </c>
      <c r="E130" s="102">
        <v>1</v>
      </c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6196500</v>
      </c>
      <c r="B131" s="83">
        <f t="shared" si="5"/>
        <v>40014</v>
      </c>
      <c r="C131" s="102" t="s">
        <v>271</v>
      </c>
      <c r="D131" s="102">
        <v>1009</v>
      </c>
      <c r="E131" s="102">
        <v>1</v>
      </c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6196500</v>
      </c>
      <c r="B132" s="83">
        <f t="shared" si="5"/>
        <v>40014</v>
      </c>
      <c r="C132" s="102" t="s">
        <v>273</v>
      </c>
      <c r="D132" s="102">
        <v>1056</v>
      </c>
      <c r="E132" s="102">
        <v>1</v>
      </c>
      <c r="F132" s="102">
        <v>3</v>
      </c>
      <c r="G132" s="102">
        <v>11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6196500</v>
      </c>
      <c r="B133" s="83">
        <f t="shared" si="5"/>
        <v>40014</v>
      </c>
      <c r="C133" s="102" t="s">
        <v>274</v>
      </c>
      <c r="D133" s="102">
        <v>1061</v>
      </c>
      <c r="E133" s="102">
        <v>1</v>
      </c>
      <c r="F133" s="102">
        <v>2</v>
      </c>
      <c r="G133" s="102">
        <v>3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6196500</v>
      </c>
      <c r="B134" s="83">
        <f t="shared" si="5"/>
        <v>40014</v>
      </c>
      <c r="C134" s="102" t="s">
        <v>213</v>
      </c>
      <c r="D134" s="102">
        <v>933</v>
      </c>
      <c r="E134" s="102">
        <v>52</v>
      </c>
      <c r="F134" s="102">
        <v>832</v>
      </c>
      <c r="G134" s="102">
        <v>1088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6196500</v>
      </c>
      <c r="B135" s="83">
        <f t="shared" si="5"/>
        <v>40014</v>
      </c>
      <c r="C135" s="102" t="s">
        <v>215</v>
      </c>
      <c r="D135" s="102">
        <v>906</v>
      </c>
      <c r="E135" s="102" t="s">
        <v>278</v>
      </c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6196500</v>
      </c>
      <c r="B136" s="83">
        <f t="shared" si="5"/>
        <v>40014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6196500</v>
      </c>
      <c r="B137" s="83">
        <f t="shared" si="5"/>
        <v>40014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6196500</v>
      </c>
      <c r="B138" s="83">
        <f t="shared" si="5"/>
        <v>40014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6196500</v>
      </c>
      <c r="B139" s="83">
        <f t="shared" si="5"/>
        <v>40014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6196500</v>
      </c>
      <c r="B140" s="83">
        <f t="shared" si="5"/>
        <v>40014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6196500</v>
      </c>
      <c r="B141" s="83">
        <f t="shared" si="5"/>
        <v>40014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6196500</v>
      </c>
      <c r="B142" s="83">
        <f t="shared" si="5"/>
        <v>40014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6196500</v>
      </c>
      <c r="B143" s="83">
        <f t="shared" si="5"/>
        <v>40014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6196500</v>
      </c>
      <c r="B144" s="83">
        <f t="shared" si="5"/>
        <v>40014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6196500</v>
      </c>
      <c r="B145" s="83">
        <f t="shared" si="5"/>
        <v>40014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6196500</v>
      </c>
      <c r="B146" s="83">
        <f t="shared" si="5"/>
        <v>40014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6196500</v>
      </c>
      <c r="B147" s="83">
        <f t="shared" si="5"/>
        <v>40014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6196500</v>
      </c>
      <c r="B148" s="83">
        <f t="shared" si="5"/>
        <v>40014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6196500</v>
      </c>
      <c r="B149" s="83">
        <f t="shared" si="5"/>
        <v>40014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6196500</v>
      </c>
      <c r="B150" s="83">
        <f t="shared" si="5"/>
        <v>40014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6196500</v>
      </c>
      <c r="B151" s="83">
        <f t="shared" si="5"/>
        <v>40014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6196500</v>
      </c>
      <c r="B152" s="83">
        <f t="shared" si="5"/>
        <v>40014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6196500</v>
      </c>
      <c r="B153" s="83">
        <f t="shared" si="5"/>
        <v>40014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6196500</v>
      </c>
      <c r="B154" s="83">
        <f t="shared" si="6"/>
        <v>40014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6196500</v>
      </c>
      <c r="B155" s="83">
        <f t="shared" si="6"/>
        <v>40014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6196500</v>
      </c>
      <c r="B156" s="83">
        <f t="shared" si="6"/>
        <v>40014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6196500</v>
      </c>
      <c r="B157" s="83">
        <f t="shared" si="6"/>
        <v>40014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6196500</v>
      </c>
      <c r="B158" s="83">
        <f t="shared" si="6"/>
        <v>40014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6196500</v>
      </c>
      <c r="B159" s="83">
        <f t="shared" si="6"/>
        <v>40014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6196500</v>
      </c>
      <c r="B160" s="83">
        <f t="shared" si="6"/>
        <v>40014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6196500</v>
      </c>
      <c r="B161" s="83">
        <f t="shared" si="6"/>
        <v>40014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6196500</v>
      </c>
      <c r="B162" s="83">
        <f t="shared" si="6"/>
        <v>40014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6196500</v>
      </c>
      <c r="B163" s="83">
        <f t="shared" si="6"/>
        <v>40014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6196500</v>
      </c>
      <c r="B164" s="83">
        <f t="shared" si="6"/>
        <v>40014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6196500</v>
      </c>
      <c r="B165" s="83">
        <f t="shared" si="6"/>
        <v>40014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6196500</v>
      </c>
      <c r="B166" s="83">
        <f t="shared" si="6"/>
        <v>40014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6196500</v>
      </c>
      <c r="B167" s="83">
        <f t="shared" si="6"/>
        <v>40014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6196500</v>
      </c>
      <c r="B168" s="83">
        <f t="shared" si="6"/>
        <v>40014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6196500</v>
      </c>
      <c r="B169" s="83">
        <f t="shared" si="6"/>
        <v>40014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6196500</v>
      </c>
      <c r="B170" s="83">
        <f t="shared" si="6"/>
        <v>40014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6196500</v>
      </c>
      <c r="B171" s="83">
        <f t="shared" si="6"/>
        <v>40014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6196500</v>
      </c>
      <c r="B172" s="83">
        <f t="shared" si="6"/>
        <v>40014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6196500</v>
      </c>
      <c r="B173" s="83">
        <f t="shared" si="6"/>
        <v>40014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6196500</v>
      </c>
      <c r="B174" s="83">
        <f t="shared" si="6"/>
        <v>40014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6196500</v>
      </c>
      <c r="B175" s="83">
        <f t="shared" si="6"/>
        <v>40014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6196500</v>
      </c>
      <c r="B176" s="83">
        <f t="shared" si="6"/>
        <v>40014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6196500</v>
      </c>
      <c r="B177" s="83">
        <f t="shared" si="6"/>
        <v>40014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6196500</v>
      </c>
      <c r="B178" s="83">
        <f t="shared" si="6"/>
        <v>40014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6196500</v>
      </c>
      <c r="B179" s="83">
        <f t="shared" si="6"/>
        <v>40014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6196500</v>
      </c>
      <c r="B180" s="83">
        <f t="shared" si="6"/>
        <v>40014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6196500</v>
      </c>
      <c r="B181" s="83">
        <f t="shared" si="6"/>
        <v>40014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6196500</v>
      </c>
      <c r="B182" s="83">
        <f t="shared" si="6"/>
        <v>40014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6196500</v>
      </c>
      <c r="B183" s="83">
        <f t="shared" si="6"/>
        <v>40014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6196500</v>
      </c>
      <c r="B184" s="83">
        <f t="shared" si="6"/>
        <v>40014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6196500</v>
      </c>
      <c r="B185" s="83">
        <f t="shared" si="6"/>
        <v>40014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6196500</v>
      </c>
      <c r="B186" s="83">
        <f t="shared" si="7"/>
        <v>40014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6196500</v>
      </c>
      <c r="B187" s="83">
        <f t="shared" si="7"/>
        <v>40014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6196500</v>
      </c>
      <c r="B188" s="83">
        <f t="shared" si="7"/>
        <v>40014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6196500</v>
      </c>
      <c r="B189" s="83">
        <f t="shared" si="7"/>
        <v>40014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6196500</v>
      </c>
      <c r="B190" s="83">
        <f t="shared" si="7"/>
        <v>40014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6196500</v>
      </c>
      <c r="B191" s="83">
        <f t="shared" si="7"/>
        <v>40014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6196500</v>
      </c>
      <c r="B192" s="83">
        <f t="shared" si="7"/>
        <v>40014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6196500</v>
      </c>
      <c r="B193" s="83">
        <f t="shared" si="7"/>
        <v>40014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6196500</v>
      </c>
      <c r="B194" s="83">
        <f t="shared" si="7"/>
        <v>40014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6196500</v>
      </c>
      <c r="B195" s="83">
        <f t="shared" si="7"/>
        <v>40014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6196500</v>
      </c>
      <c r="B196" s="83">
        <f t="shared" si="7"/>
        <v>40014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6196500</v>
      </c>
      <c r="B197" s="83">
        <f t="shared" si="7"/>
        <v>40014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6196500</v>
      </c>
      <c r="B198" s="83">
        <f t="shared" si="7"/>
        <v>40014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6196500</v>
      </c>
      <c r="B199" s="83">
        <f t="shared" si="7"/>
        <v>40014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6196500</v>
      </c>
      <c r="B200" s="83">
        <f t="shared" si="7"/>
        <v>40014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6196500</v>
      </c>
      <c r="B201" s="83">
        <f t="shared" si="7"/>
        <v>40014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6196500</v>
      </c>
      <c r="B202" s="83">
        <f t="shared" si="7"/>
        <v>40014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6196500</v>
      </c>
      <c r="B203" s="83">
        <f t="shared" si="7"/>
        <v>40014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6196500</v>
      </c>
      <c r="B204" s="83">
        <f t="shared" si="7"/>
        <v>40014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6196500</v>
      </c>
      <c r="B205" s="83">
        <f t="shared" si="7"/>
        <v>40014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6196500</v>
      </c>
      <c r="B206" s="83">
        <f t="shared" si="7"/>
        <v>40014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6196500</v>
      </c>
      <c r="B207" s="83">
        <f t="shared" si="7"/>
        <v>40014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6196500</v>
      </c>
      <c r="B208" s="83">
        <f t="shared" si="7"/>
        <v>40014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6196500</v>
      </c>
      <c r="B209" s="83">
        <f t="shared" si="7"/>
        <v>40014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6196500</v>
      </c>
      <c r="B210" s="83">
        <f t="shared" si="7"/>
        <v>40014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6196500</v>
      </c>
      <c r="B211" s="83">
        <f t="shared" si="7"/>
        <v>40014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6196500</v>
      </c>
      <c r="B212" s="83">
        <f t="shared" si="7"/>
        <v>40014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6196500</v>
      </c>
      <c r="B213" s="83">
        <f t="shared" si="7"/>
        <v>40014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6196500</v>
      </c>
      <c r="B214" s="83">
        <f t="shared" si="7"/>
        <v>40014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6196500</v>
      </c>
      <c r="B215" s="83">
        <f t="shared" si="7"/>
        <v>40014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6196500</v>
      </c>
      <c r="B216" s="83">
        <f t="shared" si="7"/>
        <v>40014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6196500</v>
      </c>
      <c r="B217" s="83">
        <f t="shared" si="7"/>
        <v>40014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6196500</v>
      </c>
      <c r="B218" s="83">
        <f t="shared" si="8"/>
        <v>40014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6196500</v>
      </c>
      <c r="B219" s="83">
        <f t="shared" si="8"/>
        <v>40014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6196500</v>
      </c>
      <c r="B220" s="83">
        <f t="shared" si="8"/>
        <v>40014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6196500</v>
      </c>
      <c r="B221" s="83">
        <f t="shared" si="8"/>
        <v>40014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6196500</v>
      </c>
      <c r="B222" s="83">
        <f t="shared" si="8"/>
        <v>40014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6196500</v>
      </c>
      <c r="B223" s="83">
        <f t="shared" si="8"/>
        <v>40014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6196500</v>
      </c>
      <c r="B224" s="83">
        <f t="shared" si="8"/>
        <v>40014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6196500</v>
      </c>
      <c r="B225" s="83">
        <f t="shared" si="8"/>
        <v>40014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6196500</v>
      </c>
      <c r="B226" s="83">
        <f t="shared" si="8"/>
        <v>40014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6196500</v>
      </c>
      <c r="B227" s="83">
        <f t="shared" si="8"/>
        <v>40014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6196500</v>
      </c>
      <c r="B228" s="83">
        <f t="shared" si="8"/>
        <v>40014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6196500</v>
      </c>
      <c r="B229" s="83">
        <f t="shared" si="8"/>
        <v>40014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6196500</v>
      </c>
      <c r="B230" s="83">
        <f t="shared" si="8"/>
        <v>40014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6196500</v>
      </c>
      <c r="B231" s="83">
        <f t="shared" si="8"/>
        <v>40014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6196500</v>
      </c>
      <c r="B232" s="83">
        <f t="shared" si="8"/>
        <v>40014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6196500</v>
      </c>
      <c r="B233" s="83">
        <f t="shared" si="8"/>
        <v>40014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6196500</v>
      </c>
      <c r="B234" s="83">
        <f t="shared" si="8"/>
        <v>40014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6196500</v>
      </c>
      <c r="B235" s="83">
        <f t="shared" si="8"/>
        <v>40014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6196500</v>
      </c>
      <c r="B236" s="83">
        <f t="shared" si="8"/>
        <v>40014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6196500</v>
      </c>
      <c r="B237" s="83">
        <f t="shared" si="8"/>
        <v>40014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6196500</v>
      </c>
      <c r="B238" s="83">
        <f t="shared" si="8"/>
        <v>40014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6196500</v>
      </c>
      <c r="B239" s="83">
        <f t="shared" si="8"/>
        <v>40014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6196500</v>
      </c>
      <c r="B240" s="83">
        <f t="shared" si="8"/>
        <v>40014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6196500</v>
      </c>
      <c r="B241" s="83">
        <f t="shared" si="8"/>
        <v>40014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6196500</v>
      </c>
      <c r="B242" s="83">
        <f t="shared" si="8"/>
        <v>40014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6196500</v>
      </c>
      <c r="B243" s="83">
        <f t="shared" si="8"/>
        <v>40014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217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37">
        <v>40014</v>
      </c>
      <c r="B4" s="138">
        <f>'fiche envoi CEMAGREF'!B23</f>
        <v>6196500</v>
      </c>
      <c r="C4" s="138" t="str">
        <f>'fiche envoi CEMAGREF'!C23</f>
        <v>Gaudre d'Aureille</v>
      </c>
      <c r="D4" s="138" t="str">
        <f>'fiche envoi CEMAGREF'!D23</f>
        <v>Mouriès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2" t="s">
        <v>186</v>
      </c>
      <c r="C7" s="123"/>
      <c r="D7" s="124"/>
      <c r="E7" s="124"/>
      <c r="F7" s="125"/>
      <c r="G7" s="125"/>
      <c r="H7" s="125"/>
    </row>
    <row r="8" spans="2:8" ht="12.75">
      <c r="B8" s="173"/>
      <c r="C8" s="126" t="s">
        <v>187</v>
      </c>
      <c r="D8" s="127" t="s">
        <v>188</v>
      </c>
      <c r="E8" s="127" t="s">
        <v>189</v>
      </c>
      <c r="F8" s="128" t="s">
        <v>190</v>
      </c>
      <c r="G8" s="128" t="s">
        <v>190</v>
      </c>
      <c r="H8" s="128" t="s">
        <v>190</v>
      </c>
    </row>
    <row r="9" spans="2:8" ht="11.25" customHeight="1">
      <c r="B9" s="129" t="s">
        <v>191</v>
      </c>
      <c r="C9" s="143" t="s">
        <v>192</v>
      </c>
      <c r="D9" s="144" t="s">
        <v>218</v>
      </c>
      <c r="E9" s="150">
        <v>67</v>
      </c>
      <c r="F9" s="156">
        <v>1</v>
      </c>
      <c r="G9" s="156"/>
      <c r="H9" s="156">
        <v>2</v>
      </c>
    </row>
    <row r="10" spans="2:8" ht="11.25" customHeight="1">
      <c r="B10" s="129" t="s">
        <v>193</v>
      </c>
      <c r="C10" s="143" t="s">
        <v>192</v>
      </c>
      <c r="D10" s="144" t="s">
        <v>194</v>
      </c>
      <c r="E10" s="150">
        <v>212</v>
      </c>
      <c r="F10" s="156">
        <v>12</v>
      </c>
      <c r="G10" s="156">
        <v>2</v>
      </c>
      <c r="H10" s="156">
        <v>1</v>
      </c>
    </row>
    <row r="11" spans="2:8" ht="11.25" customHeight="1">
      <c r="B11" s="129" t="s">
        <v>219</v>
      </c>
      <c r="C11" s="143" t="s">
        <v>192</v>
      </c>
      <c r="D11" s="144" t="s">
        <v>220</v>
      </c>
      <c r="E11" s="150">
        <v>200</v>
      </c>
      <c r="F11" s="156">
        <v>1</v>
      </c>
      <c r="G11" s="156"/>
      <c r="H11" s="156"/>
    </row>
    <row r="12" spans="2:8" ht="11.25" customHeight="1">
      <c r="B12" s="129" t="s">
        <v>195</v>
      </c>
      <c r="C12" s="145" t="s">
        <v>196</v>
      </c>
      <c r="D12" s="146" t="s">
        <v>197</v>
      </c>
      <c r="E12" s="151">
        <v>3163</v>
      </c>
      <c r="F12" s="156">
        <v>1</v>
      </c>
      <c r="G12" s="156">
        <v>1</v>
      </c>
      <c r="H12" s="156">
        <v>1</v>
      </c>
    </row>
    <row r="13" spans="2:8" ht="11.25" customHeight="1">
      <c r="B13" s="129" t="s">
        <v>198</v>
      </c>
      <c r="C13" s="143" t="s">
        <v>192</v>
      </c>
      <c r="D13" s="144" t="s">
        <v>221</v>
      </c>
      <c r="E13" s="150">
        <v>241</v>
      </c>
      <c r="F13" s="156">
        <v>3</v>
      </c>
      <c r="G13" s="156"/>
      <c r="H13" s="156">
        <v>1</v>
      </c>
    </row>
    <row r="14" spans="2:8" ht="11.25" customHeight="1">
      <c r="B14" s="129" t="s">
        <v>199</v>
      </c>
      <c r="C14" s="143" t="s">
        <v>192</v>
      </c>
      <c r="D14" s="144" t="s">
        <v>200</v>
      </c>
      <c r="E14" s="150">
        <v>183</v>
      </c>
      <c r="F14" s="156">
        <v>1</v>
      </c>
      <c r="G14" s="156"/>
      <c r="H14" s="156"/>
    </row>
    <row r="15" spans="2:8" ht="11.25" customHeight="1">
      <c r="B15" s="129" t="s">
        <v>222</v>
      </c>
      <c r="C15" s="143" t="s">
        <v>192</v>
      </c>
      <c r="D15" s="144" t="s">
        <v>223</v>
      </c>
      <c r="E15" s="150">
        <v>322</v>
      </c>
      <c r="F15" s="156">
        <v>72</v>
      </c>
      <c r="G15" s="156">
        <v>176</v>
      </c>
      <c r="H15" s="156">
        <v>54</v>
      </c>
    </row>
    <row r="16" spans="2:8" ht="11.25" customHeight="1">
      <c r="B16" s="129" t="s">
        <v>201</v>
      </c>
      <c r="C16" s="143" t="s">
        <v>192</v>
      </c>
      <c r="D16" s="144" t="s">
        <v>202</v>
      </c>
      <c r="E16" s="150">
        <v>364</v>
      </c>
      <c r="F16" s="156">
        <v>84</v>
      </c>
      <c r="G16" s="156">
        <v>5</v>
      </c>
      <c r="H16" s="156">
        <v>140</v>
      </c>
    </row>
    <row r="17" spans="2:8" ht="11.25" customHeight="1">
      <c r="B17" s="129" t="s">
        <v>224</v>
      </c>
      <c r="C17" s="143" t="s">
        <v>192</v>
      </c>
      <c r="D17" s="144" t="s">
        <v>225</v>
      </c>
      <c r="E17" s="150">
        <v>457</v>
      </c>
      <c r="F17" s="156"/>
      <c r="G17" s="156"/>
      <c r="H17" s="156">
        <v>1</v>
      </c>
    </row>
    <row r="18" spans="2:8" ht="11.25" customHeight="1">
      <c r="B18" s="129" t="s">
        <v>203</v>
      </c>
      <c r="C18" s="143" t="s">
        <v>192</v>
      </c>
      <c r="D18" s="144" t="s">
        <v>204</v>
      </c>
      <c r="E18" s="150">
        <v>502</v>
      </c>
      <c r="F18" s="156">
        <v>4</v>
      </c>
      <c r="G18" s="156"/>
      <c r="H18" s="156"/>
    </row>
    <row r="19" spans="2:8" ht="11.25" customHeight="1">
      <c r="B19" s="129" t="s">
        <v>226</v>
      </c>
      <c r="C19" s="143" t="s">
        <v>192</v>
      </c>
      <c r="D19" s="144" t="s">
        <v>227</v>
      </c>
      <c r="E19" s="150">
        <v>735</v>
      </c>
      <c r="F19" s="156">
        <v>2</v>
      </c>
      <c r="G19" s="156">
        <v>1</v>
      </c>
      <c r="H19" s="156">
        <v>1</v>
      </c>
    </row>
    <row r="20" spans="2:8" ht="11.25" customHeight="1">
      <c r="B20" s="129" t="s">
        <v>228</v>
      </c>
      <c r="C20" s="143" t="s">
        <v>192</v>
      </c>
      <c r="D20" s="144" t="s">
        <v>229</v>
      </c>
      <c r="E20" s="150">
        <v>740</v>
      </c>
      <c r="F20" s="156">
        <v>2</v>
      </c>
      <c r="G20" s="156">
        <v>1</v>
      </c>
      <c r="H20" s="156"/>
    </row>
    <row r="21" spans="2:8" ht="11.25" customHeight="1">
      <c r="B21" s="129" t="s">
        <v>230</v>
      </c>
      <c r="C21" s="143" t="s">
        <v>192</v>
      </c>
      <c r="D21" s="144" t="s">
        <v>231</v>
      </c>
      <c r="E21" s="150">
        <v>726</v>
      </c>
      <c r="F21" s="156"/>
      <c r="G21" s="156"/>
      <c r="H21" s="156">
        <v>1</v>
      </c>
    </row>
    <row r="22" spans="2:8" ht="11.25" customHeight="1">
      <c r="B22" s="129" t="s">
        <v>232</v>
      </c>
      <c r="C22" s="143" t="s">
        <v>192</v>
      </c>
      <c r="D22" s="144" t="s">
        <v>233</v>
      </c>
      <c r="E22" s="150">
        <v>730</v>
      </c>
      <c r="F22" s="156"/>
      <c r="G22" s="156"/>
      <c r="H22" s="156">
        <v>2</v>
      </c>
    </row>
    <row r="23" spans="2:8" ht="11.25" customHeight="1">
      <c r="B23" s="129" t="s">
        <v>234</v>
      </c>
      <c r="C23" s="143" t="s">
        <v>192</v>
      </c>
      <c r="D23" s="144" t="s">
        <v>235</v>
      </c>
      <c r="E23" s="150">
        <v>613</v>
      </c>
      <c r="F23" s="156">
        <v>2</v>
      </c>
      <c r="G23" s="156">
        <v>1</v>
      </c>
      <c r="H23" s="156"/>
    </row>
    <row r="24" spans="2:8" ht="11.25" customHeight="1">
      <c r="B24" s="129" t="s">
        <v>205</v>
      </c>
      <c r="C24" s="143" t="s">
        <v>192</v>
      </c>
      <c r="D24" s="144" t="s">
        <v>206</v>
      </c>
      <c r="E24" s="150">
        <v>623</v>
      </c>
      <c r="F24" s="156"/>
      <c r="G24" s="156">
        <v>1</v>
      </c>
      <c r="H24" s="156">
        <v>2</v>
      </c>
    </row>
    <row r="25" spans="2:8" ht="11.25" customHeight="1">
      <c r="B25" s="129" t="s">
        <v>205</v>
      </c>
      <c r="C25" s="143" t="s">
        <v>192</v>
      </c>
      <c r="D25" s="144" t="s">
        <v>236</v>
      </c>
      <c r="E25" s="150">
        <v>622</v>
      </c>
      <c r="F25" s="156">
        <v>196</v>
      </c>
      <c r="G25" s="156">
        <v>9</v>
      </c>
      <c r="H25" s="156">
        <v>57</v>
      </c>
    </row>
    <row r="26" spans="2:8" ht="11.25" customHeight="1">
      <c r="B26" s="129" t="s">
        <v>237</v>
      </c>
      <c r="C26" s="143" t="s">
        <v>192</v>
      </c>
      <c r="D26" s="144" t="s">
        <v>238</v>
      </c>
      <c r="E26" s="150">
        <v>518</v>
      </c>
      <c r="F26" s="156"/>
      <c r="G26" s="156"/>
      <c r="H26" s="156">
        <v>1</v>
      </c>
    </row>
    <row r="27" spans="2:8" ht="11.25" customHeight="1">
      <c r="B27" s="129" t="s">
        <v>239</v>
      </c>
      <c r="C27" s="143" t="s">
        <v>192</v>
      </c>
      <c r="D27" s="144" t="s">
        <v>240</v>
      </c>
      <c r="E27" s="150">
        <v>636</v>
      </c>
      <c r="F27" s="156"/>
      <c r="G27" s="156">
        <v>5</v>
      </c>
      <c r="H27" s="156"/>
    </row>
    <row r="28" spans="2:8" ht="11.25" customHeight="1">
      <c r="B28" s="129" t="s">
        <v>207</v>
      </c>
      <c r="C28" s="141" t="s">
        <v>208</v>
      </c>
      <c r="D28" s="142" t="s">
        <v>207</v>
      </c>
      <c r="E28" s="152">
        <v>838</v>
      </c>
      <c r="F28" s="156">
        <v>2</v>
      </c>
      <c r="G28" s="156">
        <v>2</v>
      </c>
      <c r="H28" s="156">
        <v>1</v>
      </c>
    </row>
    <row r="29" spans="2:8" ht="11.25" customHeight="1">
      <c r="B29" s="129" t="s">
        <v>241</v>
      </c>
      <c r="C29" s="141" t="s">
        <v>208</v>
      </c>
      <c r="D29" s="142" t="s">
        <v>241</v>
      </c>
      <c r="E29" s="152">
        <v>819</v>
      </c>
      <c r="F29" s="156"/>
      <c r="G29" s="156">
        <v>2</v>
      </c>
      <c r="H29" s="156">
        <v>4</v>
      </c>
    </row>
    <row r="30" spans="2:8" ht="11.25" customHeight="1">
      <c r="B30" s="129" t="s">
        <v>209</v>
      </c>
      <c r="C30" s="141" t="s">
        <v>208</v>
      </c>
      <c r="D30" s="142" t="s">
        <v>209</v>
      </c>
      <c r="E30" s="152">
        <v>807</v>
      </c>
      <c r="F30" s="156">
        <v>176</v>
      </c>
      <c r="G30" s="156">
        <v>896</v>
      </c>
      <c r="H30" s="156">
        <v>336</v>
      </c>
    </row>
    <row r="31" spans="2:8" ht="11.25" customHeight="1">
      <c r="B31" s="129" t="s">
        <v>210</v>
      </c>
      <c r="C31" s="141" t="s">
        <v>208</v>
      </c>
      <c r="D31" s="142" t="s">
        <v>210</v>
      </c>
      <c r="E31" s="152">
        <v>831</v>
      </c>
      <c r="F31" s="156">
        <v>7</v>
      </c>
      <c r="G31" s="156">
        <v>3</v>
      </c>
      <c r="H31" s="156">
        <v>3</v>
      </c>
    </row>
    <row r="32" spans="2:8" ht="11.25" customHeight="1">
      <c r="B32" s="129" t="s">
        <v>242</v>
      </c>
      <c r="C32" s="141" t="s">
        <v>208</v>
      </c>
      <c r="D32" s="142" t="s">
        <v>242</v>
      </c>
      <c r="E32" s="152">
        <v>783</v>
      </c>
      <c r="F32" s="156"/>
      <c r="G32" s="156">
        <v>1</v>
      </c>
      <c r="H32" s="156">
        <v>1</v>
      </c>
    </row>
    <row r="33" spans="2:8" ht="11.25" customHeight="1">
      <c r="B33" s="129" t="s">
        <v>211</v>
      </c>
      <c r="C33" s="141" t="s">
        <v>208</v>
      </c>
      <c r="D33" s="142" t="s">
        <v>211</v>
      </c>
      <c r="E33" s="152">
        <v>801</v>
      </c>
      <c r="F33" s="156">
        <v>2</v>
      </c>
      <c r="G33" s="156"/>
      <c r="H33" s="156"/>
    </row>
    <row r="34" spans="2:8" ht="11.25" customHeight="1">
      <c r="B34" s="129" t="s">
        <v>243</v>
      </c>
      <c r="C34" s="141" t="s">
        <v>208</v>
      </c>
      <c r="D34" s="142" t="s">
        <v>243</v>
      </c>
      <c r="E34" s="152">
        <v>837</v>
      </c>
      <c r="F34" s="156">
        <v>1</v>
      </c>
      <c r="G34" s="156">
        <v>2</v>
      </c>
      <c r="H34" s="156">
        <v>1</v>
      </c>
    </row>
    <row r="35" spans="2:8" ht="11.25" customHeight="1">
      <c r="B35" s="129" t="s">
        <v>212</v>
      </c>
      <c r="C35" s="141" t="s">
        <v>208</v>
      </c>
      <c r="D35" s="142" t="s">
        <v>212</v>
      </c>
      <c r="E35" s="152">
        <v>753</v>
      </c>
      <c r="F35" s="156">
        <v>1</v>
      </c>
      <c r="G35" s="156"/>
      <c r="H35" s="156"/>
    </row>
    <row r="36" spans="2:8" ht="11.25" customHeight="1">
      <c r="B36" s="129" t="s">
        <v>244</v>
      </c>
      <c r="C36" s="143" t="s">
        <v>192</v>
      </c>
      <c r="D36" s="144" t="s">
        <v>245</v>
      </c>
      <c r="E36" s="150">
        <v>670</v>
      </c>
      <c r="F36" s="156">
        <v>1</v>
      </c>
      <c r="G36" s="156"/>
      <c r="H36" s="156"/>
    </row>
    <row r="37" spans="2:8" ht="11.25" customHeight="1">
      <c r="B37" s="129" t="s">
        <v>246</v>
      </c>
      <c r="C37" s="143" t="s">
        <v>192</v>
      </c>
      <c r="D37" s="144" t="s">
        <v>247</v>
      </c>
      <c r="E37" s="150">
        <v>650</v>
      </c>
      <c r="F37" s="156">
        <v>2</v>
      </c>
      <c r="G37" s="156">
        <v>3</v>
      </c>
      <c r="H37" s="156">
        <v>1</v>
      </c>
    </row>
    <row r="38" spans="2:8" ht="11.25" customHeight="1">
      <c r="B38" s="129" t="s">
        <v>248</v>
      </c>
      <c r="C38" s="143" t="s">
        <v>192</v>
      </c>
      <c r="D38" s="144" t="s">
        <v>249</v>
      </c>
      <c r="E38" s="150">
        <v>687</v>
      </c>
      <c r="F38" s="156">
        <v>3</v>
      </c>
      <c r="G38" s="156">
        <v>2</v>
      </c>
      <c r="H38" s="156"/>
    </row>
    <row r="39" spans="2:8" ht="11.25" customHeight="1">
      <c r="B39" s="129" t="s">
        <v>250</v>
      </c>
      <c r="C39" s="141" t="s">
        <v>208</v>
      </c>
      <c r="D39" s="142" t="s">
        <v>250</v>
      </c>
      <c r="E39" s="152">
        <v>678</v>
      </c>
      <c r="F39" s="156">
        <v>4</v>
      </c>
      <c r="G39" s="156"/>
      <c r="H39" s="156"/>
    </row>
    <row r="40" spans="2:8" ht="12.75">
      <c r="B40" s="129" t="s">
        <v>250</v>
      </c>
      <c r="C40" s="143" t="s">
        <v>192</v>
      </c>
      <c r="D40" s="144" t="s">
        <v>251</v>
      </c>
      <c r="E40" s="150">
        <v>679</v>
      </c>
      <c r="F40" s="156">
        <v>1</v>
      </c>
      <c r="G40" s="156"/>
      <c r="H40" s="156"/>
    </row>
    <row r="41" spans="2:8" ht="12.75">
      <c r="B41" s="129" t="s">
        <v>250</v>
      </c>
      <c r="C41" s="143" t="s">
        <v>192</v>
      </c>
      <c r="D41" s="144" t="s">
        <v>252</v>
      </c>
      <c r="E41" s="150">
        <v>682</v>
      </c>
      <c r="F41" s="156">
        <v>8</v>
      </c>
      <c r="G41" s="156">
        <v>2</v>
      </c>
      <c r="H41" s="156">
        <v>13</v>
      </c>
    </row>
    <row r="42" spans="2:8" ht="12.75">
      <c r="B42" s="129" t="s">
        <v>253</v>
      </c>
      <c r="C42" s="141" t="s">
        <v>208</v>
      </c>
      <c r="D42" s="142" t="s">
        <v>253</v>
      </c>
      <c r="E42" s="152">
        <v>696</v>
      </c>
      <c r="F42" s="156"/>
      <c r="G42" s="156"/>
      <c r="H42" s="156">
        <v>1</v>
      </c>
    </row>
    <row r="43" spans="2:8" ht="12.75">
      <c r="B43" s="129" t="s">
        <v>253</v>
      </c>
      <c r="C43" s="143" t="s">
        <v>192</v>
      </c>
      <c r="D43" s="144" t="s">
        <v>254</v>
      </c>
      <c r="E43" s="150">
        <v>698</v>
      </c>
      <c r="F43" s="156">
        <v>1</v>
      </c>
      <c r="G43" s="156">
        <v>3</v>
      </c>
      <c r="H43" s="156"/>
    </row>
    <row r="44" spans="2:8" ht="12.75">
      <c r="B44" s="129" t="s">
        <v>255</v>
      </c>
      <c r="C44" s="143" t="s">
        <v>192</v>
      </c>
      <c r="D44" s="144" t="s">
        <v>256</v>
      </c>
      <c r="E44" s="150">
        <v>704</v>
      </c>
      <c r="F44" s="156"/>
      <c r="G44" s="156">
        <v>1</v>
      </c>
      <c r="H44" s="156">
        <v>1</v>
      </c>
    </row>
    <row r="45" spans="2:8" ht="12.75">
      <c r="B45" s="148" t="s">
        <v>258</v>
      </c>
      <c r="C45" s="149" t="s">
        <v>257</v>
      </c>
      <c r="D45" s="149" t="s">
        <v>258</v>
      </c>
      <c r="E45" s="153">
        <v>2971</v>
      </c>
      <c r="F45" s="156" t="s">
        <v>278</v>
      </c>
      <c r="G45" s="156" t="s">
        <v>278</v>
      </c>
      <c r="H45" s="156" t="s">
        <v>278</v>
      </c>
    </row>
    <row r="46" spans="2:8" ht="13.5" customHeight="1">
      <c r="B46" s="129" t="s">
        <v>259</v>
      </c>
      <c r="C46" s="143" t="s">
        <v>192</v>
      </c>
      <c r="D46" s="144" t="s">
        <v>260</v>
      </c>
      <c r="E46" s="150">
        <v>892</v>
      </c>
      <c r="F46" s="156">
        <v>720</v>
      </c>
      <c r="G46" s="156">
        <v>528</v>
      </c>
      <c r="H46" s="156">
        <v>480</v>
      </c>
    </row>
    <row r="47" spans="2:8" ht="12.75">
      <c r="B47" s="129" t="s">
        <v>261</v>
      </c>
      <c r="C47" s="143" t="s">
        <v>192</v>
      </c>
      <c r="D47" s="144" t="s">
        <v>262</v>
      </c>
      <c r="E47" s="150">
        <v>1043</v>
      </c>
      <c r="F47" s="156">
        <v>192</v>
      </c>
      <c r="G47" s="156">
        <v>508</v>
      </c>
      <c r="H47" s="156">
        <v>416</v>
      </c>
    </row>
    <row r="48" spans="2:16" ht="12.75">
      <c r="B48" s="129" t="s">
        <v>263</v>
      </c>
      <c r="C48" s="143" t="s">
        <v>192</v>
      </c>
      <c r="D48" s="144" t="s">
        <v>264</v>
      </c>
      <c r="E48" s="150">
        <v>1028</v>
      </c>
      <c r="F48" s="156">
        <v>6</v>
      </c>
      <c r="G48" s="156">
        <v>1</v>
      </c>
      <c r="H48" s="156">
        <v>1</v>
      </c>
      <c r="I48" s="133"/>
      <c r="J48" s="133"/>
      <c r="K48" s="133"/>
      <c r="L48" s="133"/>
      <c r="M48" s="133"/>
      <c r="N48" s="133"/>
      <c r="O48" s="107"/>
      <c r="P48" s="107"/>
    </row>
    <row r="49" spans="2:16" ht="12.75">
      <c r="B49" s="129" t="s">
        <v>265</v>
      </c>
      <c r="C49" s="143" t="s">
        <v>192</v>
      </c>
      <c r="D49" s="144" t="s">
        <v>266</v>
      </c>
      <c r="E49" s="150">
        <v>994</v>
      </c>
      <c r="F49" s="156"/>
      <c r="G49" s="156">
        <v>1</v>
      </c>
      <c r="H49" s="156">
        <v>2</v>
      </c>
      <c r="I49" s="133"/>
      <c r="J49" s="133"/>
      <c r="K49" s="133"/>
      <c r="L49" s="133"/>
      <c r="M49" s="133"/>
      <c r="N49" s="133"/>
      <c r="O49" s="107"/>
      <c r="P49" s="107"/>
    </row>
    <row r="50" spans="2:16" ht="12.75">
      <c r="B50" s="129" t="s">
        <v>267</v>
      </c>
      <c r="C50" s="143" t="s">
        <v>192</v>
      </c>
      <c r="D50" s="144" t="s">
        <v>268</v>
      </c>
      <c r="E50" s="150">
        <v>978</v>
      </c>
      <c r="F50" s="156">
        <v>2336</v>
      </c>
      <c r="G50" s="156">
        <v>1568</v>
      </c>
      <c r="H50" s="156">
        <v>2112</v>
      </c>
      <c r="I50" s="133"/>
      <c r="J50" s="133"/>
      <c r="K50" s="133"/>
      <c r="L50" s="133"/>
      <c r="M50" s="133"/>
      <c r="N50" s="133"/>
      <c r="O50" s="107"/>
      <c r="P50" s="107"/>
    </row>
    <row r="51" spans="2:16" ht="12.75">
      <c r="B51" s="129" t="s">
        <v>269</v>
      </c>
      <c r="C51" s="143" t="s">
        <v>192</v>
      </c>
      <c r="D51" s="144" t="s">
        <v>270</v>
      </c>
      <c r="E51" s="150">
        <v>1004</v>
      </c>
      <c r="F51" s="156">
        <v>1</v>
      </c>
      <c r="G51" s="156"/>
      <c r="H51" s="156"/>
      <c r="I51" s="133"/>
      <c r="J51" s="133"/>
      <c r="K51" s="133"/>
      <c r="L51" s="133"/>
      <c r="M51" s="133"/>
      <c r="N51" s="133"/>
      <c r="O51" s="107"/>
      <c r="P51" s="107"/>
    </row>
    <row r="52" spans="2:16" ht="12.75">
      <c r="B52" s="129" t="s">
        <v>271</v>
      </c>
      <c r="C52" s="141" t="s">
        <v>208</v>
      </c>
      <c r="D52" s="142" t="s">
        <v>271</v>
      </c>
      <c r="E52" s="152">
        <v>1009</v>
      </c>
      <c r="F52" s="156">
        <v>1</v>
      </c>
      <c r="G52" s="156"/>
      <c r="H52" s="156"/>
      <c r="I52" s="134"/>
      <c r="J52" s="134"/>
      <c r="K52" s="134"/>
      <c r="L52" s="134"/>
      <c r="M52" s="134"/>
      <c r="N52" s="134"/>
      <c r="O52" s="107"/>
      <c r="P52" s="107"/>
    </row>
    <row r="53" spans="2:16" ht="12.75">
      <c r="B53" s="129" t="s">
        <v>272</v>
      </c>
      <c r="C53" s="143" t="s">
        <v>192</v>
      </c>
      <c r="D53" s="144" t="s">
        <v>273</v>
      </c>
      <c r="E53" s="150">
        <v>1056</v>
      </c>
      <c r="F53" s="156">
        <v>1</v>
      </c>
      <c r="G53" s="156">
        <v>3</v>
      </c>
      <c r="H53" s="156">
        <v>11</v>
      </c>
      <c r="O53" s="107"/>
      <c r="P53" s="107"/>
    </row>
    <row r="54" spans="2:16" ht="12.75">
      <c r="B54" s="129" t="s">
        <v>274</v>
      </c>
      <c r="C54" s="141" t="s">
        <v>208</v>
      </c>
      <c r="D54" s="142" t="s">
        <v>274</v>
      </c>
      <c r="E54" s="152">
        <v>1061</v>
      </c>
      <c r="F54" s="156">
        <v>1</v>
      </c>
      <c r="G54" s="156">
        <v>2</v>
      </c>
      <c r="H54" s="156">
        <v>3</v>
      </c>
      <c r="O54" s="107"/>
      <c r="P54" s="107"/>
    </row>
    <row r="55" spans="2:16" ht="12.75">
      <c r="B55" s="130" t="s">
        <v>213</v>
      </c>
      <c r="C55" s="147" t="s">
        <v>214</v>
      </c>
      <c r="D55" s="147" t="s">
        <v>213</v>
      </c>
      <c r="E55" s="154">
        <v>933</v>
      </c>
      <c r="F55" s="156">
        <v>52</v>
      </c>
      <c r="G55" s="156">
        <v>832</v>
      </c>
      <c r="H55" s="156">
        <v>1088</v>
      </c>
      <c r="O55" s="107"/>
      <c r="P55" s="107"/>
    </row>
    <row r="56" spans="2:16" ht="12.75">
      <c r="B56" s="139" t="s">
        <v>215</v>
      </c>
      <c r="C56" s="140" t="s">
        <v>216</v>
      </c>
      <c r="D56" s="140" t="s">
        <v>215</v>
      </c>
      <c r="E56" s="155">
        <v>906</v>
      </c>
      <c r="F56" s="156" t="s">
        <v>278</v>
      </c>
      <c r="G56" s="156"/>
      <c r="H56" s="156"/>
      <c r="O56" s="107"/>
      <c r="P56" s="107"/>
    </row>
    <row r="57" spans="2:16" ht="12.75">
      <c r="B57" s="131"/>
      <c r="C57" s="135"/>
      <c r="D57" s="136"/>
      <c r="E57" s="132"/>
      <c r="O57" s="107"/>
      <c r="P57" s="107"/>
    </row>
    <row r="58" spans="2:16" ht="12.75">
      <c r="B58" s="131"/>
      <c r="C58" s="135"/>
      <c r="D58" s="136"/>
      <c r="E58" s="132"/>
      <c r="O58" s="107"/>
      <c r="P58" s="107"/>
    </row>
    <row r="59" spans="2:16" ht="12.75">
      <c r="B59" s="131"/>
      <c r="C59" s="135"/>
      <c r="D59" s="136"/>
      <c r="E59" s="132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44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