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02000" sheetId="2" r:id="rId2"/>
    <sheet name="Mises à jour" sheetId="3" r:id="rId3"/>
  </sheets>
  <definedNames/>
  <calcPr calcId="145621"/>
</workbook>
</file>

<file path=xl/sharedStrings.xml><?xml version="1.0" encoding="utf-8"?>
<sst xmlns="http://schemas.openxmlformats.org/spreadsheetml/2006/main" count="6480" uniqueCount="5303">
  <si>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</si>
  <si>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</si>
  <si>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</si>
  <si>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</si>
  <si>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</si>
  <si>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</si>
  <si>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</si>
  <si>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</si>
  <si>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</si>
  <si>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</si>
  <si>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</si>
  <si>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</si>
  <si>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</si>
  <si>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</si>
  <si>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</si>
  <si>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</si>
  <si>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</si>
  <si>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</si>
  <si>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</si>
  <si>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</si>
  <si>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</si>
  <si>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</si>
  <si>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</si>
  <si>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</si>
  <si>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</si>
  <si>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</si>
  <si>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</si>
  <si>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</si>
  <si>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</si>
  <si>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</si>
  <si>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</si>
  <si>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</si>
  <si>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</si>
  <si>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</si>
  <si>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</si>
  <si>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</si>
  <si>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</si>
  <si>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</si>
  <si>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</si>
  <si>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</si>
  <si>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</si>
  <si>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</si>
  <si>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</si>
  <si>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</si>
  <si>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</si>
  <si>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</si>
  <si>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</si>
  <si>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</si>
  <si>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</si>
  <si>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</si>
  <si>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</si>
  <si>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</si>
  <si>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</si>
  <si>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</si>
  <si>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</si>
  <si>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</si>
  <si>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</si>
  <si>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</si>
  <si>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</si>
  <si>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</si>
  <si>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</si>
  <si>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</si>
  <si>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</si>
  <si>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</si>
  <si>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</si>
  <si>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</si>
  <si>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</si>
  <si>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</si>
  <si>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</si>
  <si>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</si>
  <si>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</si>
  <si>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</si>
  <si>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</si>
  <si>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</si>
  <si>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</si>
  <si>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</si>
  <si>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</si>
  <si>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</si>
  <si>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</si>
  <si>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</si>
  <si>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</si>
  <si>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</si>
  <si>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</si>
  <si>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</si>
  <si>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</si>
  <si>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</si>
  <si>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</si>
  <si>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</si>
  <si>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</si>
  <si>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</si>
  <si>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</si>
  <si>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</si>
  <si>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</si>
  <si>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</si>
  <si>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</si>
  <si>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</si>
  <si>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</si>
  <si>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</si>
  <si>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</si>
  <si>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</si>
  <si>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</si>
  <si>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</si>
  <si>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</si>
  <si>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</si>
  <si>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</si>
  <si>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</si>
  <si>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</si>
  <si>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</si>
  <si>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</si>
  <si>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</si>
  <si>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</si>
  <si>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</si>
  <si>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</si>
  <si>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</si>
  <si>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</si>
  <si>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</si>
  <si>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</si>
  <si>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</si>
  <si>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</si>
  <si>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</si>
  <si>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</si>
  <si>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</si>
  <si>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</si>
  <si>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</si>
  <si>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</si>
  <si>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</si>
  <si>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</si>
  <si>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</si>
  <si>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</si>
  <si>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</si>
  <si>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</si>
  <si>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</si>
  <si>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</si>
  <si>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</si>
  <si>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</si>
  <si>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</si>
  <si>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</si>
  <si>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</si>
  <si>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</si>
  <si>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</si>
  <si>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</si>
  <si>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</si>
  <si>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</si>
  <si>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</si>
  <si>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</si>
  <si>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</si>
  <si>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</si>
  <si>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</si>
  <si>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</si>
  <si>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</si>
  <si>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</si>
  <si>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</si>
  <si>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</si>
  <si>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</si>
  <si>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</si>
  <si>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</si>
  <si>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</si>
  <si>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</si>
  <si>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</si>
  <si>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</si>
  <si>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</si>
  <si>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</si>
  <si>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</si>
  <si>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</si>
  <si>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</si>
  <si>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</si>
  <si>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</si>
  <si>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</si>
  <si>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</si>
  <si>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</si>
  <si>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</si>
  <si>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</si>
  <si>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</si>
  <si>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</si>
  <si>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</si>
  <si>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</si>
  <si>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</si>
  <si>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</si>
  <si>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</si>
  <si>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</si>
  <si>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</si>
  <si>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</si>
  <si>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</si>
  <si>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</si>
  <si>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</si>
  <si>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</si>
  <si>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</si>
  <si>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</si>
  <si>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</si>
  <si>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</si>
  <si>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</si>
  <si>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</si>
  <si>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</si>
  <si>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</si>
  <si>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</si>
  <si>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</si>
  <si>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</si>
  <si>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</si>
  <si>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</si>
  <si>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</si>
  <si>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</si>
  <si>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</si>
  <si>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</si>
  <si>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</si>
  <si>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</si>
  <si>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</si>
  <si>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</si>
  <si>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</si>
  <si>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</si>
  <si>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</si>
  <si>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</si>
  <si>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</si>
  <si>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</si>
  <si>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</si>
  <si>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</si>
  <si>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</si>
  <si>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</si>
  <si>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</si>
  <si>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</si>
  <si>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</si>
  <si>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</si>
  <si>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</si>
  <si>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</si>
  <si>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</si>
  <si>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</si>
  <si>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</si>
  <si>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</si>
  <si>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</si>
  <si>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</si>
  <si>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</si>
  <si>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</si>
  <si>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</si>
  <si>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</si>
  <si>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</si>
  <si>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</si>
  <si>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</si>
  <si>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</si>
  <si>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</si>
  <si>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</si>
  <si>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</si>
  <si>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</si>
  <si>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</si>
  <si>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</si>
  <si>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</si>
  <si>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</si>
  <si>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</si>
  <si>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</si>
  <si>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</si>
  <si>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</si>
  <si>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</si>
  <si>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</si>
  <si>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</si>
  <si>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</si>
  <si>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</si>
  <si>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</si>
  <si>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</si>
  <si>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</si>
  <si>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</si>
  <si>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</si>
  <si>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</si>
  <si>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</si>
  <si>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</si>
  <si>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</si>
  <si>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</si>
  <si>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</si>
  <si>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</si>
  <si>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</si>
  <si>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</si>
  <si>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</si>
  <si>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</si>
  <si>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</si>
  <si>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</si>
  <si>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</si>
  <si>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</si>
  <si>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</si>
  <si>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</si>
  <si>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</si>
  <si>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</si>
  <si>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</si>
  <si>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</si>
  <si>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</si>
  <si>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</si>
  <si>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</si>
  <si>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</si>
  <si>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</si>
  <si>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</si>
  <si>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</si>
  <si>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</si>
  <si>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</si>
  <si>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</si>
  <si>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</si>
  <si>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</si>
  <si>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</si>
  <si>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</si>
  <si>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</si>
  <si>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</si>
  <si>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</si>
  <si>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</si>
  <si>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</si>
  <si>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</si>
  <si>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</si>
  <si>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</si>
  <si>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</si>
  <si>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</si>
  <si>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</si>
  <si>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</si>
  <si>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</si>
  <si>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</si>
  <si>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</si>
  <si>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</si>
  <si>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</si>
  <si>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</si>
  <si>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</si>
  <si>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</si>
  <si>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</si>
  <si>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</si>
  <si>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</si>
  <si>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</si>
  <si>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</si>
  <si>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</si>
  <si>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</si>
  <si>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</si>
  <si>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</si>
  <si>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</si>
  <si>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</si>
  <si>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</si>
  <si>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</si>
  <si>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</si>
  <si>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</si>
  <si>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</si>
  <si>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</si>
  <si>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</si>
  <si>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</si>
  <si>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</si>
  <si>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</si>
  <si>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</si>
  <si>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</si>
  <si>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</si>
  <si>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</si>
  <si>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</si>
  <si>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</si>
  <si>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</si>
  <si>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</si>
  <si>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</si>
  <si>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</si>
  <si>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</si>
  <si>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</si>
  <si>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</si>
  <si>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</si>
  <si>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</si>
  <si>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</si>
  <si>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</si>
  <si>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</si>
  <si>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</si>
  <si>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</si>
  <si>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</si>
  <si>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</si>
  <si>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</si>
  <si>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</si>
  <si>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</si>
  <si>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</si>
  <si>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</si>
  <si>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</si>
  <si>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</si>
  <si>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</si>
  <si>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</si>
  <si>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</si>
  <si>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</si>
  <si>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</si>
  <si>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</si>
  <si>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</si>
  <si>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</si>
  <si>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</si>
  <si>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</si>
  <si>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</si>
  <si>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</si>
  <si>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</si>
  <si>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</si>
  <si>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</si>
  <si>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</si>
  <si>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</si>
  <si>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</si>
  <si>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</si>
  <si>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</si>
  <si>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</si>
  <si>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</si>
  <si>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</si>
  <si>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</si>
  <si>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</si>
  <si>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</si>
  <si>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</si>
  <si>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</si>
  <si>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</si>
  <si>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</si>
  <si>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</si>
  <si>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</si>
  <si>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</si>
  <si>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</si>
  <si>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</si>
  <si>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</si>
  <si>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</si>
  <si>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</si>
  <si>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</si>
  <si>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</si>
  <si>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</si>
  <si>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</si>
  <si>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</si>
  <si>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</si>
  <si>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</si>
  <si>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</si>
  <si>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</si>
  <si>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</si>
  <si>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</si>
  <si>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</si>
  <si>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</si>
  <si>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</si>
  <si>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</si>
  <si>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</si>
  <si>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</si>
  <si>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</si>
  <si>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</si>
  <si>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</si>
  <si>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</si>
  <si>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</si>
  <si>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</si>
  <si>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</si>
  <si>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</si>
  <si>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</si>
  <si>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</si>
  <si>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</si>
  <si>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</si>
  <si>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</si>
  <si>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</si>
  <si>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</si>
  <si>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</si>
  <si>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</si>
  <si>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</si>
  <si>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</si>
  <si>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</si>
  <si>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</si>
  <si>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</si>
  <si>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</si>
  <si>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</si>
  <si>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</si>
  <si>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</si>
  <si>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</si>
  <si>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</si>
  <si>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</si>
  <si>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</si>
  <si>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</si>
  <si>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</si>
  <si>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</si>
  <si>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</si>
  <si>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</si>
  <si>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</si>
  <si>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</si>
  <si>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</si>
  <si>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</si>
  <si>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</si>
  <si>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</si>
  <si>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</si>
  <si>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</si>
  <si>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</si>
  <si>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</si>
  <si>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</si>
  <si>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</si>
  <si>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</si>
  <si>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</si>
  <si>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</si>
  <si>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</si>
  <si>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</si>
  <si>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</si>
  <si>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</si>
  <si>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</si>
  <si>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</si>
  <si>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</si>
  <si>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</si>
  <si>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</si>
  <si>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</si>
  <si>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</si>
  <si>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</si>
  <si>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</si>
  <si>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</si>
  <si>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</si>
  <si>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</si>
  <si>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</si>
  <si>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</si>
  <si>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</si>
  <si>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</si>
  <si>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</si>
  <si>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</si>
  <si>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</si>
  <si>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</si>
  <si>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</si>
  <si>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</si>
  <si>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</si>
  <si>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</si>
  <si>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</si>
  <si>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</si>
  <si>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</si>
  <si>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</si>
  <si>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</si>
  <si>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</si>
  <si>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</si>
  <si>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</si>
  <si>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</si>
  <si>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</si>
  <si>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</si>
  <si>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</si>
  <si>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</si>
  <si>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</si>
  <si>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</si>
  <si>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</si>
  <si>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</si>
  <si>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</si>
  <si>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</si>
  <si>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</si>
  <si>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</si>
  <si>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</si>
  <si>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</si>
  <si>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</si>
  <si>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</si>
  <si>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</si>
  <si>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</si>
  <si>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</si>
  <si>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</si>
  <si>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</si>
  <si>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</si>
  <si>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</si>
  <si>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</si>
  <si>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</si>
  <si>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</si>
  <si>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</si>
  <si>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</si>
  <si>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</si>
  <si>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</si>
  <si>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</si>
  <si>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</si>
  <si>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</si>
  <si>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</si>
  <si>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</si>
  <si>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</si>
  <si>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</si>
  <si>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</si>
  <si>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</si>
  <si>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</si>
  <si>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</si>
  <si>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</si>
  <si>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</si>
  <si>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</si>
  <si>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</si>
  <si>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</si>
  <si>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</si>
  <si>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</si>
  <si>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</si>
  <si>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</si>
  <si>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</si>
  <si>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</si>
  <si>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</si>
  <si>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</si>
  <si>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</si>
  <si>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</si>
  <si>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</si>
  <si>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</si>
  <si>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</si>
  <si>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</si>
  <si>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</si>
  <si>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</si>
  <si>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</si>
  <si>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</si>
  <si>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</si>
  <si>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</si>
  <si>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</si>
  <si>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</si>
  <si>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</si>
  <si>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</si>
  <si>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</si>
  <si>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</si>
  <si>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</si>
  <si>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</si>
  <si>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</si>
  <si>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</si>
  <si>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</si>
  <si>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</si>
  <si>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</si>
  <si>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</si>
  <si>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</si>
  <si>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</si>
  <si>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</si>
  <si>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</si>
  <si>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</si>
  <si>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</si>
  <si>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</si>
  <si>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</si>
  <si>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</si>
  <si>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</si>
  <si>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</si>
  <si>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</si>
  <si>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</si>
  <si>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</si>
  <si>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</si>
  <si>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</si>
  <si>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</si>
  <si>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</si>
  <si>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</si>
  <si>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</si>
  <si>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</si>
  <si>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</si>
  <si>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</si>
  <si>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</si>
  <si>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</si>
  <si>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</si>
  <si>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</si>
  <si>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</si>
  <si>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</si>
  <si>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</si>
  <si>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</si>
  <si>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</si>
  <si>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</si>
  <si>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</si>
  <si>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</si>
  <si>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</si>
  <si>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</si>
  <si>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</si>
  <si>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</si>
  <si>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</si>
  <si>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</si>
  <si>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</si>
  <si>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</si>
  <si>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</si>
  <si>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</si>
  <si>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</si>
  <si>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</si>
  <si>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</si>
  <si>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</si>
  <si>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</si>
  <si>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</si>
  <si>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</si>
  <si>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</si>
  <si>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</si>
  <si>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</si>
  <si>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</si>
  <si>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</si>
  <si>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</si>
  <si>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</si>
  <si>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</si>
  <si>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</si>
  <si>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</si>
  <si>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</si>
  <si>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</si>
  <si>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</si>
  <si>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</si>
  <si>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</si>
  <si>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</si>
  <si>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</si>
  <si>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</si>
  <si>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</si>
  <si>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</si>
  <si>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</si>
  <si>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</si>
  <si>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</si>
  <si>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</si>
  <si>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</si>
  <si>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</si>
  <si>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</si>
  <si>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</si>
  <si>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</si>
  <si>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</si>
  <si>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</si>
  <si>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</si>
  <si>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</si>
  <si>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</si>
  <si>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</si>
  <si>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</si>
  <si>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</si>
  <si>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</si>
  <si>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</si>
  <si>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</si>
  <si>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</si>
  <si>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</si>
  <si>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</si>
  <si>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</si>
  <si>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</si>
  <si>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</si>
  <si>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</si>
  <si>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</si>
  <si>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</si>
  <si>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</si>
  <si>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</si>
  <si>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</si>
  <si>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</si>
  <si>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</si>
  <si>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</si>
  <si>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</si>
  <si>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</si>
  <si>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</si>
  <si>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</si>
  <si>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</si>
  <si>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</si>
  <si>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</si>
  <si>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</si>
  <si>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</si>
  <si>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</si>
  <si>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</si>
  <si>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</si>
  <si>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</si>
  <si>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</si>
  <si>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</si>
  <si>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</si>
  <si>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</si>
  <si>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</si>
  <si>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</si>
  <si>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</si>
  <si>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</si>
  <si>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</si>
  <si>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</si>
  <si>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</si>
  <si>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</si>
  <si>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</si>
  <si>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</si>
  <si>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</si>
  <si>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</si>
  <si>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</si>
  <si>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</si>
  <si>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</si>
  <si>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</si>
  <si>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</si>
  <si>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</si>
  <si>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</si>
  <si>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</si>
  <si>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</si>
  <si>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</si>
  <si>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</si>
  <si>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</si>
  <si>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</si>
  <si>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</si>
  <si>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</si>
  <si>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</si>
  <si>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</si>
  <si>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</si>
  <si>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</si>
  <si>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</si>
  <si>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</si>
  <si>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</si>
  <si>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</si>
  <si>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</si>
  <si>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</si>
  <si>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</si>
  <si>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</si>
  <si>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</si>
  <si>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</si>
  <si>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</si>
  <si>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</si>
  <si>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</si>
  <si>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</si>
  <si>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</si>
  <si>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</si>
  <si>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</si>
  <si>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</si>
  <si>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</si>
  <si>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</si>
  <si>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</si>
  <si>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</si>
  <si>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</si>
  <si>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</si>
  <si>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</si>
  <si>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</si>
  <si>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</si>
  <si>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</si>
  <si>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</si>
  <si>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</si>
  <si>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</si>
  <si>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</si>
  <si>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</si>
  <si>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</si>
  <si>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</si>
  <si>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</si>
  <si>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</si>
  <si>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</si>
  <si>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</si>
  <si>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</si>
  <si>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</si>
  <si>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</si>
  <si>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</si>
  <si>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</si>
  <si>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</si>
  <si>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</si>
  <si>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</si>
  <si>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</si>
  <si>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</si>
  <si>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</si>
  <si>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</si>
  <si>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</si>
  <si>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</si>
  <si>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</si>
  <si>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</si>
  <si>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</si>
  <si>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</si>
  <si>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</si>
  <si>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</si>
  <si>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</si>
  <si>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</si>
  <si>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</si>
  <si>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</si>
  <si>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</si>
  <si>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</si>
  <si>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</si>
  <si>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</si>
  <si>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</si>
  <si>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</si>
  <si>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</si>
  <si>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</si>
  <si>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</si>
  <si>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</si>
  <si>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</si>
  <si>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</si>
  <si>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</si>
  <si>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</si>
  <si>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</si>
  <si>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</si>
  <si>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</si>
  <si>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</si>
  <si>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</si>
  <si>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</si>
  <si>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</si>
  <si>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</si>
  <si>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</si>
  <si>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</si>
  <si>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</si>
  <si>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</si>
  <si>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</si>
  <si>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</si>
  <si>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</si>
  <si>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</si>
  <si>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</si>
  <si>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</si>
  <si>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</si>
  <si>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</si>
  <si>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</si>
  <si>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</si>
  <si>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</si>
  <si>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</si>
  <si>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</si>
  <si>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</si>
  <si>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</si>
  <si>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</si>
  <si>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</si>
  <si>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</si>
  <si>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</si>
  <si>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</si>
  <si>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</si>
  <si>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</si>
  <si>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</si>
  <si>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</si>
  <si>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</si>
  <si>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</si>
  <si>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</si>
  <si>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</si>
  <si>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</si>
  <si>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</si>
  <si>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</si>
  <si>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</si>
  <si>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</si>
  <si>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</si>
  <si>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</si>
  <si>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</si>
  <si>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</si>
  <si>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</si>
  <si>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</si>
  <si>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</si>
  <si>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</si>
  <si>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</si>
  <si>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</si>
  <si>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</si>
  <si>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</si>
  <si>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</si>
  <si>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</si>
  <si>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</si>
  <si>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</si>
  <si>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</si>
  <si>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</si>
  <si>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</si>
  <si>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</si>
  <si>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</si>
  <si>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</si>
  <si>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</si>
  <si>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</si>
  <si>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</si>
  <si>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</si>
  <si>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</si>
  <si>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</si>
  <si>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</si>
  <si>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</si>
  <si>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</si>
  <si>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</si>
  <si>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</si>
  <si>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</si>
  <si>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</si>
  <si>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</si>
  <si>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</si>
  <si>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</si>
  <si>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</si>
  <si>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</si>
  <si>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</si>
  <si>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</si>
  <si>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</si>
  <si>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</si>
  <si>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</si>
  <si>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</si>
  <si>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</si>
  <si>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</si>
  <si>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</si>
  <si>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</si>
  <si>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</si>
  <si>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</si>
  <si>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</si>
  <si>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</si>
  <si>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</si>
  <si>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</si>
  <si>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</si>
  <si>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</si>
  <si>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</si>
  <si>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</si>
  <si>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</si>
  <si>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</si>
  <si>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</si>
  <si>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</si>
  <si>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</si>
  <si>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</si>
  <si>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</si>
  <si>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</si>
  <si>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</si>
  <si>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</si>
  <si>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</si>
  <si>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</si>
  <si>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</si>
  <si>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</si>
  <si>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</si>
  <si>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</si>
  <si>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</si>
  <si>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</si>
  <si>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</si>
  <si>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</si>
  <si>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</si>
  <si>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</si>
  <si>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</si>
  <si>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</si>
  <si>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</si>
  <si>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</si>
  <si>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</si>
  <si>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</si>
  <si>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</si>
  <si>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</si>
  <si>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</si>
  <si>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</si>
  <si>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</si>
  <si>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</si>
  <si>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</si>
  <si>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</si>
  <si>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</si>
  <si>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</si>
  <si>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</si>
  <si>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</si>
  <si>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</si>
  <si>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</si>
  <si>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</si>
  <si>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</si>
  <si>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</si>
  <si>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</si>
  <si>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</si>
  <si>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</si>
  <si>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</si>
  <si>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</si>
  <si>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</si>
  <si>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</si>
  <si>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</si>
  <si>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</si>
  <si>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</si>
  <si>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</si>
  <si>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</si>
  <si>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</si>
  <si>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</si>
  <si>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</si>
  <si>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</si>
  <si>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</si>
  <si>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</si>
  <si>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</si>
  <si>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</si>
  <si>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</si>
  <si>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</si>
  <si>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</si>
  <si>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</si>
  <si>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</si>
  <si>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</si>
  <si>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</si>
  <si>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</si>
  <si>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</si>
  <si>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</si>
  <si>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</si>
  <si>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</si>
  <si>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</si>
  <si>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</si>
  <si>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</si>
  <si>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</si>
  <si>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</si>
  <si>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</si>
  <si>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</si>
  <si>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</si>
  <si>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</si>
  <si>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</si>
  <si>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</si>
  <si>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</si>
  <si>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</si>
  <si>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</si>
  <si>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</si>
  <si>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</si>
  <si>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</si>
  <si>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</si>
  <si>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</si>
  <si>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</si>
  <si>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</si>
  <si>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</si>
  <si>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</si>
  <si>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</si>
  <si>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</si>
  <si>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</si>
  <si>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</si>
  <si>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</si>
  <si>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</si>
  <si>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</si>
  <si>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</si>
  <si>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</si>
  <si>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</si>
  <si>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</si>
  <si>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</si>
  <si>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</si>
  <si>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</si>
  <si>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</si>
  <si>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</si>
  <si>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</si>
  <si>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</si>
  <si>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</si>
  <si>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</si>
  <si>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</si>
  <si>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</si>
  <si>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</si>
  <si>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</si>
  <si>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</si>
  <si>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</si>
  <si>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</si>
  <si>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</si>
  <si>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</si>
  <si>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</si>
  <si>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</si>
  <si>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</si>
  <si>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</si>
  <si>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</si>
  <si>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</si>
  <si>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</si>
  <si>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</si>
  <si>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</si>
  <si>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</si>
  <si>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</si>
  <si>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</si>
  <si>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</si>
  <si>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</si>
  <si>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</si>
  <si>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</si>
  <si>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</si>
  <si>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</si>
  <si>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</si>
  <si>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</si>
  <si>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</si>
  <si>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</si>
  <si>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</si>
  <si>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</si>
  <si>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</si>
  <si>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</si>
  <si>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</si>
  <si>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</si>
  <si>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</si>
  <si>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</si>
  <si>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</si>
  <si>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</si>
  <si>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</si>
  <si>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</si>
  <si>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</si>
  <si>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</si>
  <si>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</si>
  <si>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</si>
  <si>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</si>
  <si>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</si>
  <si>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</si>
  <si>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</si>
  <si>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</si>
  <si>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</si>
  <si>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</si>
  <si>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</si>
  <si>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</si>
  <si>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</si>
  <si>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</si>
  <si>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</si>
  <si>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</si>
  <si>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</si>
  <si>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</si>
  <si>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</si>
  <si>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</si>
  <si>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</si>
  <si>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</si>
  <si>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</si>
  <si>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</si>
  <si>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</si>
  <si>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</si>
  <si>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</si>
  <si>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</si>
  <si>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</si>
  <si>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</si>
  <si>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</si>
  <si>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</si>
  <si>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</si>
  <si>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</si>
  <si>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</si>
  <si>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</si>
  <si>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</si>
  <si>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</si>
  <si>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</si>
  <si>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</si>
  <si>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</si>
  <si>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</si>
  <si>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</si>
  <si>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</si>
  <si>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</si>
  <si>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</si>
  <si>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</si>
  <si>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</si>
  <si>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</si>
  <si>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</si>
  <si>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</si>
  <si>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</si>
  <si>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</si>
  <si>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</si>
  <si>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</si>
  <si>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</si>
  <si>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</si>
  <si>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</si>
  <si>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</si>
  <si>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</si>
  <si>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</si>
  <si>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</si>
  <si>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</si>
  <si>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</si>
  <si>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</si>
  <si>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</si>
  <si>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</si>
  <si>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</si>
  <si>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</si>
  <si>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</si>
  <si>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</si>
  <si>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</si>
  <si>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</si>
  <si>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</si>
  <si>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</si>
  <si>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</si>
  <si>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</si>
  <si>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</si>
  <si>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</si>
  <si>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</si>
  <si>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</si>
  <si>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</si>
  <si>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</si>
  <si>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</si>
  <si>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</si>
  <si>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</si>
  <si>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</si>
  <si>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</si>
  <si>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</si>
  <si>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</si>
  <si>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</si>
  <si>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</si>
  <si>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</si>
  <si>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</si>
  <si>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</si>
  <si>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</si>
  <si>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</si>
  <si>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</si>
  <si>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</si>
  <si>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</si>
  <si>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</si>
  <si>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</si>
  <si>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</si>
  <si>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</si>
  <si>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</si>
  <si>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</si>
  <si>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</si>
  <si>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</si>
  <si>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</si>
  <si>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</si>
  <si>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</si>
  <si>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</si>
  <si>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</si>
  <si>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</si>
  <si>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</si>
  <si>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</si>
  <si>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</si>
  <si>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</si>
  <si>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</si>
  <si>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</si>
  <si>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</si>
  <si>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</si>
  <si>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</si>
  <si>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</si>
  <si>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</si>
  <si>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</si>
  <si>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</si>
  <si>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</si>
  <si>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</si>
  <si>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</si>
  <si>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</si>
  <si>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</si>
  <si>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</si>
  <si>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</si>
  <si>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</si>
  <si>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</si>
  <si>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</si>
  <si>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</si>
  <si>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</si>
  <si>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</si>
  <si>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</si>
  <si>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</si>
  <si>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</si>
  <si>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</si>
  <si>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</si>
  <si>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</si>
  <si>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</si>
  <si>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</si>
  <si>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</si>
  <si>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</si>
  <si>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</si>
  <si>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</si>
  <si>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</si>
  <si>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</si>
  <si>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</si>
  <si>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</si>
  <si>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</si>
  <si>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</si>
  <si>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</si>
  <si>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</si>
  <si>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</si>
  <si>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</si>
  <si>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</si>
  <si>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</si>
  <si>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</si>
  <si>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</si>
  <si>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</si>
  <si>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</si>
  <si>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</si>
  <si>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</si>
  <si>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</si>
  <si>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</si>
  <si>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</si>
  <si>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</si>
  <si>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</si>
  <si>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</si>
  <si>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</si>
  <si>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</si>
  <si>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</si>
  <si>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</si>
  <si>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</si>
  <si>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</si>
  <si>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</si>
  <si>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</si>
  <si>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</si>
  <si>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</si>
  <si>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</si>
  <si>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</si>
  <si>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</si>
  <si>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</si>
  <si>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</si>
  <si>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</si>
  <si>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</si>
  <si>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</si>
  <si>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</si>
  <si>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</si>
  <si>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</si>
  <si>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</si>
  <si>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</si>
  <si>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</si>
  <si>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</si>
  <si>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</si>
  <si>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</si>
  <si>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</si>
  <si>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</si>
  <si>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</si>
  <si>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</si>
  <si>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</si>
  <si>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</si>
  <si>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</si>
  <si>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</si>
  <si>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</si>
  <si>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</si>
  <si>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</si>
  <si>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</si>
  <si>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</si>
  <si>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</si>
  <si>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</si>
  <si>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</si>
  <si>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</si>
  <si>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</si>
  <si>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</si>
  <si>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</si>
  <si>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</si>
  <si>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</si>
  <si>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</si>
  <si>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</si>
  <si>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</si>
  <si>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</si>
  <si>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</si>
  <si>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</si>
  <si>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</si>
  <si>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</si>
  <si>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</si>
  <si>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</si>
  <si>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</si>
  <si>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</si>
  <si>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</si>
  <si>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</si>
  <si>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</si>
  <si>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</si>
  <si>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</si>
  <si>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</si>
  <si>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</si>
  <si>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</si>
  <si>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</si>
  <si>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</si>
  <si>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</si>
  <si>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</si>
  <si>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</si>
  <si>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</si>
  <si>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</si>
  <si>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</si>
  <si>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</si>
  <si>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</si>
  <si>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</si>
  <si>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</si>
  <si>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</si>
  <si>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</si>
  <si>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</si>
  <si>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</si>
  <si>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</si>
  <si>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</si>
  <si>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</si>
  <si>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</si>
  <si>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</si>
  <si>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</si>
  <si>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</si>
  <si>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</si>
  <si>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</si>
  <si>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</si>
  <si>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</si>
  <si>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</si>
  <si>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</si>
  <si>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</si>
  <si>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</si>
  <si>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</si>
  <si>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</si>
  <si>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</si>
  <si>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</si>
  <si>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</si>
  <si>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</si>
  <si>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</si>
  <si>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</si>
  <si>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</si>
  <si>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</si>
  <si>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</si>
  <si>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</si>
  <si>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</si>
  <si>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</si>
  <si>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</si>
  <si>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</si>
  <si>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</si>
  <si>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</si>
  <si>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</si>
  <si>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</si>
  <si>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</si>
  <si>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</si>
  <si>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</si>
  <si>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</si>
  <si>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</si>
  <si>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</si>
  <si>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</si>
  <si>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</si>
  <si>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</si>
  <si>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</si>
  <si>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</si>
  <si>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</si>
  <si>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</si>
  <si>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</si>
  <si>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</si>
  <si>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</si>
  <si>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</si>
  <si>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</si>
  <si>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</si>
  <si>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</si>
  <si>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</si>
  <si>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</si>
  <si>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</si>
  <si>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</si>
  <si>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</si>
  <si>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</si>
  <si>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</si>
  <si>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</si>
  <si>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</si>
  <si>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</si>
  <si>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</si>
  <si>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</si>
  <si>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</si>
  <si>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</si>
  <si>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</si>
  <si>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</si>
  <si>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</si>
  <si>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</si>
  <si>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</si>
  <si>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</si>
  <si>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</si>
  <si>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</si>
  <si>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</si>
  <si>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</si>
  <si>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</si>
  <si>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</si>
  <si>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</si>
  <si>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</si>
  <si>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</si>
  <si>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</si>
  <si>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</si>
  <si>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</si>
  <si>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</si>
  <si>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</si>
  <si>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</si>
  <si>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</si>
  <si>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</si>
  <si>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</si>
  <si>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</si>
  <si>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</si>
  <si>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</si>
  <si>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</si>
  <si>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</si>
  <si>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</si>
  <si>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</si>
  <si>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</si>
  <si>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</si>
  <si>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</si>
  <si>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</si>
  <si>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</si>
  <si>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</si>
  <si>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</si>
  <si>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</si>
  <si>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</si>
  <si>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</si>
  <si>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</si>
  <si>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</si>
  <si>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</si>
  <si>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</si>
  <si>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</si>
  <si>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</si>
  <si>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</si>
  <si>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</si>
  <si>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</si>
  <si>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</si>
  <si>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</si>
  <si>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</si>
  <si>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</si>
  <si>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</si>
  <si>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</si>
  <si>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</si>
  <si>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</si>
  <si>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</si>
  <si>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</si>
  <si>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</si>
  <si>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</si>
  <si>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</si>
  <si>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</si>
  <si>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</si>
  <si>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</si>
  <si>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</si>
  <si>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</si>
  <si>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</si>
  <si>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</si>
  <si>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</si>
  <si>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</si>
  <si>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</si>
  <si>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</si>
  <si>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</si>
  <si>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</si>
  <si>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</si>
  <si>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</si>
  <si>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</si>
  <si>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</si>
  <si>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</si>
  <si>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</si>
  <si>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</si>
  <si>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</si>
  <si>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</si>
  <si>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</si>
  <si>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</si>
  <si>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</si>
  <si>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</si>
  <si>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</si>
  <si>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</si>
  <si>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</si>
  <si>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</si>
  <si>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</si>
  <si>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</si>
  <si>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</si>
  <si>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</si>
  <si>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</si>
  <si>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</si>
  <si>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</si>
  <si>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</si>
  <si>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</si>
  <si>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</si>
  <si>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</si>
  <si>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</si>
  <si>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</si>
  <si>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</si>
  <si>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</si>
  <si>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</si>
  <si>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</si>
  <si>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</si>
  <si>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</si>
  <si>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</si>
  <si>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</si>
  <si>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</si>
  <si>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</si>
  <si>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</si>
  <si>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</si>
  <si>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</si>
  <si>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</si>
  <si>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</si>
  <si>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</si>
  <si>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</si>
  <si>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</si>
  <si>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</si>
  <si>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</si>
  <si>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</si>
  <si>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</si>
  <si>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</si>
  <si>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</si>
  <si>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</si>
  <si>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</si>
  <si>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</si>
  <si>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</si>
  <si>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</si>
  <si>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</si>
  <si>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</si>
  <si>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</si>
  <si>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</si>
  <si>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</si>
  <si>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</si>
  <si>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</si>
  <si>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</si>
  <si>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</si>
  <si>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</si>
  <si>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</si>
  <si>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</si>
  <si>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</si>
  <si>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</si>
  <si>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</si>
  <si>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</si>
  <si>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</si>
  <si>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</si>
  <si>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</si>
  <si>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</si>
  <si>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</si>
  <si>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</si>
  <si>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</si>
  <si>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</si>
  <si>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</si>
  <si>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</si>
  <si>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</si>
  <si>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</si>
  <si>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</si>
  <si>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</si>
  <si>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</si>
  <si>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</si>
  <si>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</si>
  <si>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</si>
  <si>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</si>
  <si>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</si>
  <si>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</si>
  <si>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</si>
  <si>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</si>
  <si>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</si>
  <si>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</si>
  <si>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</si>
  <si>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</si>
  <si>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</si>
  <si>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</si>
  <si>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</si>
  <si>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</si>
  <si>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</si>
  <si>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</si>
  <si>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</si>
  <si>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</si>
  <si>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</si>
  <si>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</si>
  <si>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</si>
  <si>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</si>
  <si>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</si>
  <si>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</si>
  <si>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</si>
  <si>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</si>
  <si>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</si>
  <si>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</si>
  <si>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</si>
  <si>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</si>
  <si>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</si>
  <si>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</si>
  <si>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</si>
  <si>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</si>
  <si>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</si>
  <si>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</si>
  <si>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</si>
  <si>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</si>
  <si>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</si>
  <si>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</si>
  <si>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</si>
  <si>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</si>
  <si>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</si>
  <si>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</si>
  <si>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</si>
  <si>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</si>
  <si>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</si>
  <si>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</si>
  <si>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</si>
  <si>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</si>
  <si>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</si>
  <si>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</si>
  <si>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</si>
  <si>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</si>
  <si>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</si>
  <si>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</si>
  <si>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</si>
  <si>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</si>
  <si>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</si>
  <si>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</si>
  <si>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</si>
  <si>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</si>
  <si>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</si>
  <si>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</si>
  <si>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</si>
  <si>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</si>
  <si>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</si>
  <si>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</si>
  <si>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</si>
  <si>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</si>
  <si>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</si>
  <si>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</si>
  <si>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</si>
  <si>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</si>
  <si>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</si>
  <si>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</si>
  <si>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</si>
  <si>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</si>
  <si>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</si>
  <si>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</si>
  <si>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</si>
  <si>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</si>
  <si>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</si>
  <si>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</si>
  <si>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</si>
  <si>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</si>
  <si>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</si>
  <si>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</si>
  <si>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</si>
  <si>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</si>
  <si>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</si>
  <si>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</si>
  <si>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</si>
  <si>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</si>
  <si>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</si>
  <si>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</si>
  <si>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</si>
  <si>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</si>
  <si>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</si>
  <si>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</si>
  <si>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</si>
  <si>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</si>
  <si>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</si>
  <si>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</si>
  <si>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</si>
  <si>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</si>
  <si>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</si>
  <si>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</si>
  <si>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</si>
  <si>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</si>
  <si>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</si>
  <si>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</si>
  <si>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</si>
  <si>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</si>
  <si>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</si>
  <si>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</si>
  <si>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</si>
  <si>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</si>
  <si>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</si>
  <si>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</si>
  <si>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</si>
  <si>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</si>
  <si>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</si>
  <si>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</si>
  <si>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</si>
  <si>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</si>
  <si>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</si>
  <si>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</si>
  <si>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</si>
  <si>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</si>
  <si>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</si>
  <si>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</si>
  <si>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</si>
  <si>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</si>
  <si>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</si>
  <si>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</si>
  <si>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</si>
  <si>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</si>
  <si>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</si>
  <si>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</si>
  <si>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</si>
  <si>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</si>
  <si>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</si>
  <si>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</si>
  <si>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</si>
  <si>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</si>
  <si>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</si>
  <si>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</si>
  <si>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</si>
  <si>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</si>
  <si>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</si>
  <si>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</si>
  <si>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</si>
  <si>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</si>
  <si>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</si>
  <si>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</si>
  <si>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</si>
  <si>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</si>
  <si>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</si>
  <si>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</si>
  <si>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</si>
  <si>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</si>
  <si>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</si>
  <si>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</si>
  <si>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</si>
  <si>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</si>
  <si>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</si>
  <si>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</si>
  <si>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</si>
  <si>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</si>
  <si>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</si>
  <si>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</si>
  <si>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</si>
  <si>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</si>
  <si>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</si>
  <si>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</si>
  <si>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</si>
  <si>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</si>
  <si>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</si>
  <si>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</si>
  <si>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</si>
  <si>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</si>
  <si>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</si>
  <si>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</si>
  <si>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</si>
  <si>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</si>
  <si>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</si>
  <si>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</si>
  <si>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</si>
  <si>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</si>
  <si>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</si>
  <si>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</si>
  <si>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</si>
  <si>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</si>
  <si>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</si>
  <si>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</si>
  <si>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</si>
  <si>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</si>
  <si>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</si>
  <si>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</si>
  <si>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</si>
  <si>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</si>
  <si>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</si>
  <si>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</si>
  <si>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</si>
  <si>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</si>
  <si>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</si>
  <si>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</si>
  <si>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</si>
  <si>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</si>
  <si>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</si>
  <si>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</si>
  <si>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</si>
  <si>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</si>
  <si>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</si>
  <si>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</si>
  <si>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</si>
  <si>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</si>
  <si>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</si>
  <si>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</si>
  <si>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</si>
  <si>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</si>
  <si>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</si>
  <si>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</si>
  <si>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</si>
  <si>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</si>
  <si>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</si>
  <si>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</si>
  <si>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</si>
  <si>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</si>
  <si>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</si>
  <si>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</si>
  <si>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</si>
  <si>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</si>
  <si>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</si>
  <si>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</si>
  <si>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</si>
  <si>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</si>
  <si>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</si>
  <si>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</si>
  <si>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</si>
  <si>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</si>
  <si>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</si>
  <si>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</si>
  <si>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</si>
  <si>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</si>
  <si>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</si>
  <si>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</si>
  <si>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</si>
  <si>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</si>
  <si>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</si>
  <si>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</si>
  <si>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</si>
  <si>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</si>
  <si>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</si>
  <si>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</si>
  <si>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</si>
  <si>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</si>
  <si>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</si>
  <si>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</si>
  <si>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</si>
  <si>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</si>
  <si>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</si>
  <si>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</si>
  <si>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</si>
  <si>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</si>
  <si>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</si>
  <si>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</si>
  <si>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</si>
  <si>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</si>
  <si>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</si>
  <si>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</si>
  <si>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</si>
  <si>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</si>
  <si>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</si>
  <si>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</si>
  <si>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</si>
  <si>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</si>
  <si>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</si>
  <si>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</si>
  <si>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</si>
  <si>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</si>
  <si>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</si>
  <si>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</si>
  <si>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</si>
  <si>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</si>
  <si>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</si>
  <si>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</si>
  <si>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</si>
  <si>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</si>
  <si>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</si>
  <si>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</si>
  <si>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</si>
  <si>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</si>
  <si>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</si>
  <si>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</si>
  <si>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</si>
  <si>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</si>
  <si>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</si>
  <si>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</si>
  <si>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</si>
  <si>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</si>
  <si>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</si>
  <si>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</si>
  <si>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</si>
  <si>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</si>
  <si>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</si>
  <si>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</si>
  <si>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</si>
  <si>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</si>
  <si>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</si>
  <si>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</si>
  <si>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</si>
  <si>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</si>
  <si>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</si>
  <si>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</si>
  <si>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</si>
  <si>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</si>
  <si>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</si>
  <si>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</si>
  <si>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</si>
  <si>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</si>
  <si>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</si>
  <si>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</si>
  <si>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</si>
  <si>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</si>
  <si>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</si>
  <si>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</si>
  <si>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</si>
  <si>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</si>
  <si>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</si>
  <si>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</si>
  <si>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</si>
  <si>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</si>
  <si>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</si>
  <si>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</si>
  <si>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</si>
  <si>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</si>
  <si>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</si>
  <si>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</si>
  <si>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</si>
  <si>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</si>
  <si>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</si>
  <si>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</si>
  <si>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</si>
  <si>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</si>
  <si>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</si>
  <si>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</si>
  <si>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</si>
  <si>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</si>
  <si>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</si>
  <si>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</si>
  <si>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</si>
  <si>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</si>
  <si>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</si>
  <si>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</si>
  <si>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</si>
  <si>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</si>
  <si>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</si>
  <si>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</si>
  <si>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</si>
  <si>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</si>
  <si>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</si>
  <si>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</si>
  <si>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</si>
  <si>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</si>
  <si>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</si>
  <si>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</si>
  <si>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</si>
  <si>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</si>
  <si>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</si>
  <si>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</si>
  <si>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</si>
  <si>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</si>
  <si>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</si>
  <si>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</si>
  <si>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</si>
  <si>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</si>
  <si>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</si>
  <si>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</si>
  <si>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</si>
  <si>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</si>
  <si>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</si>
  <si>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</si>
  <si>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</si>
  <si>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</si>
  <si>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</si>
  <si>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</si>
  <si>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</si>
  <si>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</si>
  <si>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</si>
  <si>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</si>
  <si>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</si>
  <si>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</si>
  <si>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</si>
  <si>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</si>
  <si>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</si>
  <si>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</si>
  <si>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</si>
  <si>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</si>
  <si>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</si>
  <si>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</si>
  <si>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</si>
  <si>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</si>
  <si>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</si>
  <si>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</si>
  <si>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</si>
  <si>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</si>
  <si>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</si>
  <si>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</si>
  <si>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</si>
  <si>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</si>
  <si>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</si>
  <si>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</si>
  <si>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</si>
  <si>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</si>
  <si>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</si>
  <si>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</si>
  <si>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</si>
  <si>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</si>
  <si>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</si>
  <si>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</si>
  <si>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</si>
  <si>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</si>
  <si>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</si>
  <si>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</si>
  <si>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</si>
  <si>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</si>
  <si>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</si>
  <si>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</si>
  <si>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</si>
  <si>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</si>
  <si>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</si>
  <si>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</si>
  <si>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</si>
  <si>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</si>
  <si>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</si>
  <si>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</si>
  <si>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</si>
  <si>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</si>
  <si>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</si>
  <si>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</si>
  <si>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</si>
  <si>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</si>
  <si>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</si>
  <si>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</si>
  <si>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</si>
  <si>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</si>
  <si>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</si>
  <si>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</si>
  <si>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</si>
  <si>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</si>
  <si>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</si>
  <si>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</si>
  <si>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</si>
  <si>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</si>
  <si>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</si>
  <si>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</si>
  <si>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</si>
  <si>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</si>
  <si>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</si>
  <si>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</si>
  <si>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</si>
  <si>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</si>
  <si>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</si>
  <si>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</si>
  <si>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</si>
  <si>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</si>
  <si>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</si>
  <si>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</si>
  <si>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</si>
  <si>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</si>
  <si>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</si>
  <si>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</si>
  <si>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</si>
  <si>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</si>
  <si>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</si>
  <si>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</si>
  <si>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</si>
  <si>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</si>
  <si>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</si>
  <si>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</si>
  <si>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</si>
  <si>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</si>
  <si>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</si>
  <si>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</si>
  <si>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</si>
  <si>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</si>
  <si>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</si>
  <si>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</si>
  <si>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</si>
  <si>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</si>
  <si>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</si>
  <si>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</si>
  <si>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</si>
  <si>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</si>
  <si>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</si>
  <si>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</si>
  <si>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</si>
  <si>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</si>
  <si>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</si>
  <si>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</si>
  <si>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</si>
  <si>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</si>
  <si>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</si>
  <si>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</si>
  <si>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</si>
  <si>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</si>
  <si>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</si>
  <si>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</si>
  <si>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</si>
  <si>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</si>
  <si>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</si>
  <si>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</si>
  <si>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</si>
  <si>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</si>
  <si>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</si>
  <si>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</si>
  <si>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</si>
  <si>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</si>
  <si>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</si>
  <si>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</si>
  <si>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</si>
  <si>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</si>
  <si>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</si>
  <si>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</si>
  <si>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</si>
  <si>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</si>
  <si>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</si>
  <si>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</si>
  <si>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</si>
  <si>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</si>
  <si>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</si>
  <si>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</si>
  <si>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</si>
  <si>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</si>
  <si>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</si>
  <si>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</si>
  <si>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</si>
  <si>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</si>
  <si>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</si>
  <si>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</si>
  <si>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</si>
  <si>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</si>
  <si>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</si>
  <si>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</si>
  <si>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</si>
  <si>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</si>
  <si>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</si>
  <si>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</si>
  <si>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</si>
  <si>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</si>
  <si>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</si>
  <si>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</si>
  <si>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</si>
  <si>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</si>
  <si>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</si>
  <si>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</si>
  <si>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</si>
  <si>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</si>
  <si>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</si>
  <si>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</si>
  <si>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</si>
  <si>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</si>
  <si>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</si>
  <si>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</si>
  <si>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</si>
  <si>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</si>
  <si>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</si>
  <si>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</si>
  <si>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</si>
  <si>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</si>
  <si>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</si>
  <si>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</si>
  <si>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</si>
  <si>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</si>
  <si>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</si>
  <si>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</si>
  <si>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</si>
  <si>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</si>
  <si>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</si>
  <si>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</si>
  <si>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</si>
  <si>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</si>
  <si>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</si>
  <si>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</si>
  <si>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</si>
  <si>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</si>
  <si>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</si>
  <si>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</si>
  <si>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</si>
  <si>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</si>
  <si>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</si>
  <si>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</si>
  <si>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</si>
  <si>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</si>
  <si>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</si>
  <si>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</si>
  <si>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</si>
  <si>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</si>
  <si>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</si>
  <si>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</si>
  <si>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</si>
  <si>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</si>
  <si>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</si>
  <si>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</si>
  <si>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</si>
  <si>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</si>
  <si>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</si>
  <si>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</si>
  <si>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</si>
  <si>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</si>
  <si>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</si>
  <si>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</si>
  <si>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</si>
  <si>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</si>
  <si>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</si>
  <si>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</si>
  <si>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</si>
  <si>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</si>
  <si>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</si>
  <si>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</si>
  <si>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</si>
  <si>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</si>
  <si>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</si>
  <si>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</si>
  <si>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</si>
  <si>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</si>
  <si>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</si>
  <si>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</si>
  <si>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</si>
  <si>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</si>
  <si>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</si>
  <si>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</si>
  <si>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</si>
  <si>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</si>
  <si>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</si>
  <si>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</si>
  <si>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</si>
  <si>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</si>
  <si>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</si>
  <si>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</si>
  <si>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</si>
  <si>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</si>
  <si>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</si>
  <si>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</si>
  <si>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</si>
  <si>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</si>
  <si>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</si>
  <si>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</si>
  <si>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</si>
  <si>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</si>
  <si>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</si>
  <si>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</si>
  <si>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</si>
  <si>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</si>
  <si>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</si>
  <si>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</si>
  <si>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</si>
  <si>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</si>
  <si>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</si>
  <si>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</si>
  <si>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</si>
  <si>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</si>
  <si>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</si>
  <si>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</si>
  <si>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</si>
  <si>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</si>
  <si>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</si>
  <si>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</si>
  <si>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</si>
  <si>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</si>
  <si>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</si>
  <si>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</si>
  <si>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</si>
  <si>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</si>
  <si>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</si>
  <si>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</si>
  <si>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</si>
  <si>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</si>
  <si>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</si>
  <si>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</si>
  <si>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</si>
  <si>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</si>
  <si>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</si>
  <si>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</si>
  <si>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</si>
  <si>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</si>
  <si>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</si>
  <si>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</si>
  <si>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</si>
  <si>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</si>
  <si>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</si>
  <si>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</si>
  <si>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</si>
  <si>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</si>
  <si>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</si>
  <si>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</si>
  <si>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</si>
  <si>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</si>
  <si>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</si>
  <si>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</si>
  <si>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</si>
  <si>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</si>
  <si>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</si>
  <si>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</si>
  <si>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</si>
  <si>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</si>
  <si>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</si>
  <si>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</si>
  <si>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</si>
  <si>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</si>
  <si>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</si>
  <si>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</si>
  <si>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</si>
  <si>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</si>
  <si>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</si>
  <si>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</si>
  <si>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</si>
  <si>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</si>
  <si>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</si>
  <si>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</si>
  <si>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</si>
  <si>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</si>
  <si>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</si>
  <si>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</si>
  <si>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</si>
  <si>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</si>
  <si>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</si>
  <si>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</si>
  <si>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</si>
  <si>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</si>
  <si>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</si>
  <si>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</si>
  <si>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</si>
  <si>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</si>
  <si>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</si>
  <si>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</si>
  <si>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</si>
  <si>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</si>
  <si>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</si>
  <si>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</si>
  <si>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</si>
  <si>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</si>
  <si>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</si>
  <si>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</si>
  <si>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</si>
  <si>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</si>
  <si>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</si>
  <si>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</si>
  <si>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</si>
  <si>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</si>
  <si>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</si>
  <si>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</si>
  <si>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</si>
  <si>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</si>
  <si>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</si>
  <si>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</si>
  <si>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</si>
  <si>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</si>
  <si>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</si>
  <si>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</si>
  <si>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</si>
  <si>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</si>
  <si>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</si>
  <si>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</si>
  <si>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</si>
  <si>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</si>
  <si>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</si>
  <si>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</si>
  <si>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</si>
  <si>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</si>
  <si>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</si>
  <si>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</si>
  <si>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</si>
  <si>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</si>
  <si>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</si>
  <si>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</si>
  <si>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</si>
  <si>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</si>
  <si>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</si>
  <si>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</si>
  <si>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</si>
  <si>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</si>
  <si>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</si>
  <si>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</si>
  <si>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</si>
  <si>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</si>
  <si>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</si>
  <si>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</si>
  <si>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</si>
  <si>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</si>
  <si>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</si>
  <si>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</si>
  <si>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</si>
  <si>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</si>
  <si>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</si>
  <si>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</si>
  <si>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</si>
  <si>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</si>
  <si>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</si>
  <si>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</si>
  <si>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</si>
  <si>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</si>
  <si>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</si>
  <si>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</si>
  <si>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</si>
  <si>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</si>
  <si>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</si>
  <si>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</si>
  <si>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</si>
  <si>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</si>
  <si>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</si>
  <si>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</si>
  <si>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</si>
  <si>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</si>
  <si>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</si>
  <si>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</si>
  <si>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</si>
  <si>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</si>
  <si>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</si>
  <si>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</si>
  <si>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</si>
  <si>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</si>
  <si>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</si>
  <si>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</si>
  <si>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</si>
  <si>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</si>
  <si>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</si>
  <si>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</si>
  <si>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</si>
  <si>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</si>
  <si>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</si>
  <si>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</si>
  <si>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</si>
  <si>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</si>
  <si>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</si>
  <si>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</si>
  <si>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</si>
  <si>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</si>
  <si>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</si>
  <si>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</si>
  <si>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</si>
  <si>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</si>
  <si>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</si>
  <si>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</si>
  <si>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</si>
  <si>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</si>
  <si>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</si>
  <si>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</si>
  <si>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</si>
  <si>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</si>
  <si>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</si>
  <si>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</si>
  <si>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</si>
  <si>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</si>
  <si>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</si>
  <si>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</si>
  <si>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</si>
  <si>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</si>
  <si>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</si>
  <si>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</si>
  <si>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</si>
  <si>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</si>
  <si>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</si>
  <si>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</si>
  <si>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</si>
  <si>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</si>
  <si>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</si>
  <si>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</si>
  <si>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</si>
  <si>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</si>
  <si>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</si>
  <si>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</si>
  <si>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</si>
  <si>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</si>
  <si>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</si>
  <si>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</si>
  <si>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</si>
  <si>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</si>
  <si>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</si>
  <si>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</si>
  <si>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</si>
  <si>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</si>
  <si>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</si>
  <si>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</si>
  <si>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</si>
  <si>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</si>
  <si>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</si>
  <si>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</si>
  <si>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</si>
  <si>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</si>
  <si>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</si>
  <si>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</si>
  <si>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</si>
  <si>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</si>
  <si>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</si>
  <si>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</si>
  <si>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</si>
  <si>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</si>
  <si>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</si>
  <si>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</si>
  <si>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</si>
  <si>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</si>
  <si>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</si>
  <si>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</si>
  <si>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</si>
  <si>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</si>
  <si>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</si>
  <si>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</si>
  <si>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</si>
  <si>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</si>
  <si>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</si>
  <si>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</si>
  <si>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</si>
  <si>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</si>
  <si>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</si>
  <si>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</si>
  <si>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</si>
  <si>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</si>
  <si>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</si>
  <si>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</si>
  <si>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</si>
  <si>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</si>
  <si>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</si>
  <si>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</si>
  <si>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</si>
  <si>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</si>
  <si>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</si>
  <si>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</si>
  <si>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</si>
  <si>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</si>
  <si>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</si>
  <si>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</si>
  <si>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</si>
  <si>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</si>
  <si>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</si>
  <si>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</si>
  <si>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</si>
  <si>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</si>
  <si>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</si>
  <si>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</si>
  <si>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</si>
  <si>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</si>
  <si>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</si>
  <si>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</si>
  <si>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</si>
  <si>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</si>
  <si>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</si>
  <si>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</si>
  <si>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</si>
  <si>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</si>
  <si>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</si>
  <si>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</si>
  <si>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</si>
  <si>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</si>
  <si>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</si>
  <si>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</si>
  <si>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</si>
  <si>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</si>
  <si>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</si>
  <si>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</si>
  <si>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</si>
  <si>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</si>
  <si>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</si>
  <si>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</si>
  <si>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</si>
  <si>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</si>
  <si>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</si>
  <si>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</si>
  <si>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</si>
  <si>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</si>
  <si>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</si>
  <si>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</si>
  <si>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</si>
  <si>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</si>
  <si>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</si>
  <si>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</si>
  <si>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</si>
  <si>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</si>
  <si>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</si>
  <si>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</si>
  <si>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</si>
  <si>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</si>
  <si>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</si>
  <si>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</si>
  <si>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</si>
  <si>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</si>
  <si>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</si>
  <si>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</si>
  <si>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</si>
  <si>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</si>
  <si>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</si>
  <si>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</si>
  <si>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</si>
  <si>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</si>
  <si>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</si>
  <si>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</si>
  <si>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</si>
  <si>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</si>
  <si>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</si>
  <si>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</si>
  <si>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</si>
  <si>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</si>
  <si>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</si>
  <si>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</si>
  <si>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</si>
  <si>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</si>
  <si>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</si>
  <si>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</si>
  <si>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</si>
  <si>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</si>
  <si>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</si>
  <si>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</si>
  <si>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</si>
  <si>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</si>
  <si>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</si>
  <si>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</si>
  <si>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</si>
  <si>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</si>
  <si>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</si>
  <si>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</si>
  <si>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</si>
  <si>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</si>
  <si>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</si>
  <si>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</si>
  <si>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</si>
  <si>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</si>
  <si>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</si>
  <si>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</si>
  <si>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</si>
  <si>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</si>
  <si>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</si>
  <si>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</si>
  <si>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</si>
  <si>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</si>
  <si>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</si>
  <si>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</si>
  <si>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</si>
  <si>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</si>
  <si>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</si>
  <si>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</si>
  <si>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</si>
  <si>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</si>
  <si>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</si>
  <si>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</si>
  <si>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</si>
  <si>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</si>
  <si>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</si>
  <si>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</si>
  <si>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</si>
  <si>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</si>
  <si>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</si>
  <si>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</si>
  <si>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</si>
  <si>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</si>
  <si>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</si>
  <si>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</si>
  <si>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</si>
  <si>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</si>
  <si>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</si>
  <si>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</si>
  <si>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</si>
  <si>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</si>
  <si>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</si>
  <si>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</si>
  <si>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</si>
  <si>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</si>
  <si>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</si>
  <si>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</si>
  <si>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</si>
  <si>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</si>
  <si>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</si>
  <si>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</si>
  <si>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</si>
  <si>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</si>
  <si>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</si>
  <si>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</si>
  <si>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</si>
  <si>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</si>
  <si>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</si>
  <si>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</si>
  <si>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</si>
  <si>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</si>
  <si>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</si>
  <si>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</si>
  <si>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</si>
  <si>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</si>
  <si>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</si>
  <si>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</si>
  <si>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</si>
  <si>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</si>
  <si>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</si>
  <si>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</si>
  <si>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</si>
  <si>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</si>
  <si>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</si>
  <si>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</si>
  <si>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</si>
  <si>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</si>
  <si>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</si>
  <si>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</si>
  <si>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</si>
  <si>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</si>
  <si>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</si>
  <si>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</si>
  <si>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</si>
  <si>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</si>
  <si>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</si>
  <si>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</si>
  <si>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</si>
  <si>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</si>
  <si>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</si>
  <si>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</si>
  <si>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</si>
  <si>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</si>
  <si>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</si>
  <si>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</si>
  <si>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</si>
  <si>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</si>
  <si>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</si>
  <si>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</si>
  <si>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</si>
  <si>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</si>
  <si>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</si>
  <si>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</si>
  <si>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</si>
  <si>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</si>
  <si>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</si>
  <si>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</si>
  <si>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</si>
  <si>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</si>
  <si>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</si>
  <si>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</si>
  <si>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</si>
  <si>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</si>
  <si>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</si>
  <si>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</si>
  <si>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</si>
  <si>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</si>
  <si>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</si>
  <si>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</si>
  <si>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</si>
  <si>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</si>
  <si>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</si>
  <si>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</si>
  <si>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</si>
  <si>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</si>
  <si>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</si>
  <si>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</si>
  <si>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</si>
  <si>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</si>
  <si>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</si>
  <si>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</si>
  <si>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</si>
  <si>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</si>
  <si>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</si>
  <si>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</si>
  <si>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</si>
  <si>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</si>
  <si>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</si>
  <si>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</si>
  <si>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</si>
  <si>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</si>
  <si>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</si>
  <si>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</si>
  <si>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</si>
  <si>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</si>
  <si>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</si>
  <si>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</si>
  <si>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</si>
  <si>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</si>
  <si>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</si>
  <si>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</si>
  <si>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</si>
  <si>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</si>
  <si>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</si>
  <si>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</si>
  <si>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</si>
  <si>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</si>
  <si>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</si>
  <si>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</si>
  <si>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</si>
  <si>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</si>
  <si>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</si>
  <si>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</si>
  <si>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</si>
  <si>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</si>
  <si>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</si>
  <si>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</si>
  <si>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</si>
  <si>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</si>
  <si>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</si>
  <si>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</si>
  <si>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</si>
  <si>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</si>
  <si>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</si>
  <si>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</si>
  <si>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</si>
  <si>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</si>
  <si>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</si>
  <si>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</si>
  <si>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</si>
  <si>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</si>
  <si>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</si>
  <si>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</si>
  <si>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</si>
  <si>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</si>
  <si>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</si>
  <si>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</si>
  <si>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</si>
  <si>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</si>
  <si>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</si>
  <si>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</si>
  <si>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</si>
  <si>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</si>
  <si>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</si>
  <si>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</si>
  <si>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</si>
  <si>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</si>
  <si>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</si>
  <si>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</si>
  <si>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</si>
  <si>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</si>
  <si>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</si>
  <si>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</si>
  <si>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</si>
  <si>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</si>
  <si>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</si>
  <si>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</si>
  <si>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</si>
  <si>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</si>
  <si>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</si>
  <si>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</si>
  <si>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</si>
  <si>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</si>
  <si>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</si>
  <si>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</si>
  <si>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</si>
  <si>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</si>
  <si>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</si>
  <si>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</si>
  <si>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</si>
  <si>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</si>
  <si>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</si>
  <si>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</si>
  <si>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</si>
  <si>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</si>
  <si>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</si>
  <si>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</si>
  <si>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</si>
  <si>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</si>
  <si>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</si>
  <si>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</si>
  <si>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</si>
  <si>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</si>
  <si>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</si>
  <si>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</si>
  <si>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</si>
  <si>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</si>
  <si>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</si>
  <si>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</si>
  <si>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</si>
  <si>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</si>
  <si>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</si>
  <si>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</si>
  <si>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</si>
  <si>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</si>
  <si>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</si>
  <si>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</si>
  <si>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</si>
  <si>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</si>
  <si>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</si>
  <si>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</si>
  <si>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</si>
  <si>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</si>
  <si>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</si>
  <si>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</si>
  <si>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</si>
  <si>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</si>
  <si>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</si>
  <si>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</si>
  <si>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</si>
  <si>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</si>
  <si>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</si>
  <si>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</si>
  <si>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</si>
  <si>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</si>
  <si>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</si>
  <si>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</si>
  <si>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</si>
  <si>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</si>
  <si>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</si>
  <si>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</si>
  <si>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</si>
  <si>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</si>
  <si>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</si>
  <si>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</si>
  <si>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</si>
  <si>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</si>
  <si>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</si>
  <si>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</si>
  <si>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</si>
  <si>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</si>
  <si>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</si>
  <si>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</si>
  <si>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</si>
  <si>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</si>
  <si>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</si>
  <si>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</si>
  <si>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</si>
  <si>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</si>
  <si>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</si>
  <si>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</si>
  <si>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</si>
  <si>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</si>
  <si>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</si>
  <si>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</si>
  <si>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</si>
  <si>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</si>
  <si>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</si>
  <si>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</si>
  <si>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</si>
  <si>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</si>
  <si>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</si>
  <si>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</si>
  <si>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</si>
  <si>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</si>
  <si>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</si>
  <si>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</si>
  <si>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</si>
  <si>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</si>
  <si>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</si>
  <si>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</si>
  <si>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</si>
  <si>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</si>
  <si>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</si>
  <si>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</si>
  <si>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</si>
  <si>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</si>
  <si>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</si>
  <si>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</si>
  <si>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</si>
  <si>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</si>
  <si>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</si>
  <si>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</si>
  <si>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</si>
  <si>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</si>
  <si>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</si>
  <si>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</si>
  <si>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</si>
  <si>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</si>
  <si>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</si>
  <si>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</si>
  <si>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</si>
  <si>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</si>
  <si>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</si>
  <si>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</si>
  <si>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</si>
  <si>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</si>
  <si>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</si>
  <si>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</si>
  <si>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</si>
  <si>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</si>
  <si>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</si>
  <si>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</si>
  <si>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</si>
  <si>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</si>
  <si>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</si>
  <si>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</si>
  <si>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</si>
  <si>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</si>
  <si>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</si>
  <si>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</si>
  <si>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</si>
  <si>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</si>
  <si>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</si>
  <si>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</si>
  <si>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</si>
  <si>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</si>
  <si>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</si>
  <si>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</si>
  <si>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</si>
  <si>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</si>
  <si>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</si>
  <si>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</si>
  <si>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</si>
  <si>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</si>
  <si>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</si>
  <si>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</si>
  <si>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</si>
  <si>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</si>
  <si>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</si>
  <si>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</si>
  <si>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</si>
  <si>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</si>
  <si>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</si>
  <si>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</si>
  <si>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</si>
  <si>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</si>
  <si>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</si>
  <si>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</si>
  <si>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</si>
  <si>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</si>
  <si>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</si>
  <si>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</si>
  <si>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</si>
  <si>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</si>
  <si>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</si>
  <si>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</si>
  <si>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</si>
  <si>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</si>
  <si>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</si>
  <si>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</si>
  <si>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</si>
  <si>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</si>
  <si>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</si>
  <si>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</si>
  <si>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</si>
  <si>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</si>
  <si>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</si>
  <si>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</si>
  <si>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</si>
  <si>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</si>
  <si>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</si>
  <si>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</si>
  <si>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</si>
  <si>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</si>
  <si>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</si>
  <si>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</si>
  <si>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</si>
  <si>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</si>
  <si>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</si>
  <si>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</si>
  <si>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</si>
  <si>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</si>
  <si>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</si>
  <si>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</si>
  <si>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</si>
  <si>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</si>
  <si>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</si>
  <si>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</si>
  <si>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</si>
  <si>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</si>
  <si>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</si>
  <si>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</si>
  <si>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</si>
  <si>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</si>
  <si>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</si>
  <si>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</si>
  <si>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</si>
  <si>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</si>
  <si>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</si>
  <si>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</si>
  <si>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</si>
  <si>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</si>
  <si>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</si>
  <si>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</si>
  <si>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</si>
  <si>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</si>
  <si>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</si>
  <si>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</si>
  <si>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</si>
  <si>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</si>
  <si>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</si>
  <si>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</si>
  <si>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</si>
  <si>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</si>
  <si>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</si>
  <si>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</si>
  <si>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</si>
  <si>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</si>
  <si>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</si>
  <si>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</si>
  <si>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</si>
  <si>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</si>
  <si>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</si>
  <si>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</si>
  <si>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</si>
  <si>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</si>
  <si>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</si>
  <si>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</si>
  <si>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</si>
  <si>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</si>
  <si>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</si>
  <si>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</si>
  <si>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</si>
  <si>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</si>
  <si>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</si>
  <si>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</si>
  <si>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</si>
  <si>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</si>
  <si>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</si>
  <si>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</si>
  <si>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</si>
  <si>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</si>
  <si>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</si>
  <si>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</si>
  <si>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</si>
  <si>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</si>
  <si>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</si>
  <si>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</si>
  <si>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</si>
  <si>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</si>
  <si>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</si>
  <si>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</si>
  <si>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</si>
  <si>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</si>
  <si>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</si>
  <si>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</si>
  <si>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</si>
  <si>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</si>
  <si>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</si>
  <si>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</si>
  <si>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</si>
  <si>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</si>
  <si>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</si>
  <si>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</si>
  <si>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</si>
  <si>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</si>
  <si>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</si>
  <si>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</si>
  <si>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</si>
  <si>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</si>
  <si>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</si>
  <si>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</si>
  <si>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</si>
  <si>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</si>
  <si>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</si>
  <si>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</si>
  <si>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</si>
  <si>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</si>
  <si>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</si>
  <si>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</si>
  <si>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</si>
  <si>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</si>
  <si>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</si>
  <si>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</si>
  <si>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</si>
  <si>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</si>
  <si>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</si>
  <si>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</si>
  <si>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</si>
  <si>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</si>
  <si>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</si>
  <si>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</si>
  <si>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</si>
  <si>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</si>
  <si>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</si>
  <si>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</si>
  <si>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</si>
  <si>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</si>
  <si>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</si>
  <si>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</si>
  <si>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</si>
  <si>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</si>
  <si>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</si>
  <si>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</si>
  <si>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</si>
  <si>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</si>
  <si>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</si>
  <si>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</si>
  <si>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</si>
  <si>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</si>
  <si>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</si>
  <si>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</si>
  <si>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</si>
  <si>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</si>
  <si>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</si>
  <si>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</si>
  <si>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</si>
  <si>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</si>
  <si>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</si>
  <si>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</si>
  <si>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</si>
  <si>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</si>
  <si>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</si>
  <si>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</si>
  <si>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</si>
  <si>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</si>
  <si>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</si>
  <si>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</si>
  <si>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</si>
  <si>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</si>
  <si>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</si>
  <si>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</si>
  <si>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</si>
  <si>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</si>
  <si>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</si>
  <si>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</si>
  <si>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</si>
  <si>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</si>
  <si>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</si>
  <si>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</si>
  <si>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</si>
  <si>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</si>
  <si>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</si>
  <si>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</si>
  <si>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</si>
  <si>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</si>
  <si>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</si>
  <si>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</si>
  <si>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</si>
  <si>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</si>
  <si>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</si>
  <si>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</si>
  <si>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</si>
  <si>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</si>
  <si>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</si>
  <si>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</si>
  <si>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</si>
  <si>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</si>
  <si>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</si>
  <si>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</si>
  <si>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</si>
  <si>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</si>
  <si>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</si>
  <si>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</si>
  <si>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</si>
  <si>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</si>
  <si>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</si>
  <si>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</si>
  <si>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</si>
  <si>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</si>
  <si>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</si>
  <si>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</si>
  <si>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</si>
  <si>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</si>
  <si>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</si>
  <si>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</si>
  <si>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</si>
  <si>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</si>
  <si>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</si>
  <si>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</si>
  <si>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</si>
  <si>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</si>
  <si>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</si>
  <si>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</si>
  <si>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</si>
  <si>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</si>
  <si>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</si>
  <si>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</si>
  <si>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</si>
  <si>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</si>
  <si>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</si>
  <si>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</si>
  <si>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</si>
  <si>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</si>
  <si>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</si>
  <si>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</si>
  <si>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</si>
  <si>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</si>
  <si>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</si>
  <si>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</si>
  <si>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</si>
  <si>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</si>
  <si>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</si>
  <si>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</si>
  <si>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</si>
  <si>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</si>
  <si>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</si>
  <si>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</si>
  <si>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</si>
  <si>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</si>
  <si>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</si>
  <si>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</si>
  <si>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</si>
  <si>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</si>
  <si>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</si>
  <si>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</si>
  <si>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</si>
  <si>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</si>
  <si>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</si>
  <si>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</si>
  <si>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</si>
  <si>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</si>
  <si>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</si>
  <si>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</si>
  <si>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</si>
  <si>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</si>
  <si>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</si>
  <si>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</si>
  <si>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</si>
  <si>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</si>
  <si>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</si>
  <si>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</si>
  <si>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</si>
  <si>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</si>
  <si>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</si>
  <si>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</si>
  <si>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</si>
  <si>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</si>
  <si>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</si>
  <si>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</si>
  <si>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</si>
  <si>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</si>
  <si>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</si>
  <si>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</si>
  <si>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</si>
  <si>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</si>
  <si>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</si>
  <si>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</si>
  <si>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</si>
  <si>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</si>
  <si>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</si>
  <si>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</si>
  <si>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</si>
  <si>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</si>
  <si>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</si>
  <si>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</si>
  <si>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</si>
  <si>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</si>
  <si>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</si>
  <si>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</si>
  <si>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</si>
  <si>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</si>
  <si>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</si>
  <si>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</si>
  <si>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</si>
  <si>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</si>
  <si>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</si>
  <si>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</si>
  <si>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</si>
  <si>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</si>
  <si>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</si>
  <si>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</si>
  <si>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</si>
  <si>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</si>
  <si>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</si>
  <si>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</si>
  <si>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</si>
  <si>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</si>
  <si>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</si>
  <si>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</si>
  <si>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</si>
  <si>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</si>
  <si>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</si>
  <si>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</si>
  <si>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</si>
  <si>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</si>
  <si>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</si>
  <si>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</si>
  <si>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</si>
  <si>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</si>
  <si>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</si>
  <si>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</si>
  <si>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</si>
  <si>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</si>
  <si>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</si>
  <si>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</si>
  <si>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</si>
  <si>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</si>
  <si>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</si>
  <si>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</si>
  <si>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</si>
  <si>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</si>
  <si>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</si>
  <si>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</si>
  <si>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</si>
  <si>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</si>
  <si>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</si>
  <si>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</si>
  <si>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</si>
  <si>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</si>
  <si>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</si>
  <si>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</si>
  <si>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</si>
  <si>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</si>
  <si>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</si>
  <si>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</si>
  <si>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</si>
  <si>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</si>
  <si>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</si>
  <si>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</si>
  <si>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</si>
  <si>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</si>
  <si>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</si>
  <si>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</si>
  <si>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</si>
  <si>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</si>
  <si>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</si>
  <si>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</si>
  <si>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</si>
  <si>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</si>
  <si>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</si>
  <si>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</si>
  <si>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</si>
  <si>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</si>
  <si>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</si>
  <si>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</si>
  <si>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</si>
  <si>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</si>
  <si>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</si>
  <si>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</si>
  <si>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</si>
  <si>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</si>
  <si>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</si>
  <si>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</si>
  <si>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</si>
  <si>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</si>
  <si>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</si>
  <si>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</si>
  <si>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</si>
  <si>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</si>
  <si>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</si>
  <si>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</si>
  <si>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</si>
  <si>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</si>
  <si>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</si>
  <si>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</si>
  <si>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</si>
  <si>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</si>
  <si>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</si>
  <si>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</si>
  <si>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</si>
  <si>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</si>
  <si>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</si>
  <si>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</si>
  <si>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</si>
  <si>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</si>
  <si>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</si>
  <si>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</si>
  <si>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</si>
  <si>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</si>
  <si>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</si>
  <si>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</si>
  <si>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</si>
  <si>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</si>
  <si>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</si>
  <si>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</si>
  <si>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</si>
  <si>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</si>
  <si>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</si>
  <si>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</si>
  <si>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</si>
  <si>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</si>
  <si>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</si>
  <si>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</si>
  <si>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</si>
  <si>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</si>
  <si>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</si>
  <si>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</si>
  <si>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</si>
  <si>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</si>
  <si>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</si>
  <si>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</si>
  <si>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</si>
  <si>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</si>
  <si>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</si>
  <si>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</si>
  <si>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</si>
  <si>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</si>
  <si>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</si>
  <si>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</si>
  <si>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</si>
  <si>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</si>
  <si>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</si>
  <si>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</si>
  <si>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</si>
  <si>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</si>
  <si>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</si>
  <si>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</si>
  <si>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</si>
  <si>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</si>
  <si>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</si>
  <si>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</si>
  <si>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</si>
  <si>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</si>
  <si>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</si>
  <si>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</si>
  <si>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</si>
  <si>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</si>
  <si>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</si>
  <si>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</si>
  <si>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</si>
  <si>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</si>
  <si>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</si>
  <si>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</si>
  <si>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</si>
  <si>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</si>
  <si>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</si>
  <si>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</si>
  <si>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</si>
  <si>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</si>
  <si>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</si>
  <si>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</si>
  <si>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</si>
  <si>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</si>
  <si>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</si>
  <si>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</si>
  <si>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</si>
  <si>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</si>
  <si>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</si>
  <si>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</si>
  <si>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</si>
  <si>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</si>
  <si>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</si>
  <si>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</si>
  <si>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</si>
  <si>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</si>
  <si>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</si>
  <si>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</si>
  <si>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</si>
  <si>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</si>
  <si>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</si>
  <si>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</si>
  <si>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</si>
  <si>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</si>
  <si>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</si>
  <si>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</si>
  <si>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</si>
  <si>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</si>
  <si>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</si>
  <si>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</si>
  <si>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</si>
  <si>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</si>
  <si>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</si>
  <si>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</si>
  <si>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</si>
  <si>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</si>
  <si>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</si>
  <si>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</si>
  <si>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</si>
  <si>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</si>
  <si>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</si>
  <si>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</si>
  <si>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</si>
  <si>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</si>
  <si>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</si>
  <si>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</si>
  <si>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</si>
  <si>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</si>
  <si>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</si>
  <si>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</si>
  <si>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</si>
  <si>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</si>
  <si>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</si>
  <si>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</si>
  <si>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</si>
  <si>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</si>
  <si>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</si>
  <si>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</si>
  <si>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</si>
  <si>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</si>
  <si>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</si>
  <si>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</si>
  <si>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</si>
  <si>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</si>
  <si>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</si>
  <si>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</si>
  <si>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</si>
  <si>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</si>
  <si>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</si>
  <si>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</si>
  <si>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</si>
  <si>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</si>
  <si>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</si>
  <si>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</si>
  <si>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</si>
  <si>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</si>
  <si>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</si>
  <si>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</si>
  <si>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</si>
  <si>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</si>
  <si>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</si>
  <si>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</si>
  <si>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</si>
  <si>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</si>
  <si>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</si>
  <si>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</si>
  <si>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</si>
  <si>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</si>
  <si>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</si>
  <si>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</si>
  <si>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</si>
  <si>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</si>
  <si>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</si>
  <si>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</si>
  <si>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</si>
  <si>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</si>
  <si>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</si>
  <si>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</si>
  <si>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</si>
  <si>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</si>
  <si>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</si>
  <si>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</si>
  <si>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</si>
  <si>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</si>
  <si>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</si>
  <si>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</si>
  <si>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</si>
  <si>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</si>
  <si>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</si>
  <si>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</si>
  <si>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</si>
  <si>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</si>
  <si>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</si>
  <si>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</si>
  <si>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</si>
  <si>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</si>
  <si>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</si>
  <si>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</si>
  <si>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</si>
  <si>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</si>
  <si>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</si>
  <si>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</si>
  <si>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</si>
  <si>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</si>
  <si>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</si>
  <si>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</si>
  <si>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</si>
  <si>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</si>
  <si>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</si>
  <si>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</si>
  <si>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</si>
  <si>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</si>
  <si>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</si>
  <si>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</si>
  <si>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</si>
  <si>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</si>
  <si>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</si>
  <si>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</si>
  <si>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</si>
  <si>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</si>
  <si>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</si>
  <si>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</si>
  <si>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</si>
  <si>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</si>
  <si>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</si>
  <si>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</si>
  <si>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</si>
  <si>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</si>
  <si>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</si>
  <si>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</si>
  <si>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</si>
  <si>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</si>
  <si>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</si>
  <si>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</si>
  <si>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</si>
  <si>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</si>
  <si>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</si>
  <si>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</si>
  <si>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</si>
  <si>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</si>
  <si>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</si>
  <si>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</si>
  <si>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</si>
  <si>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</si>
  <si>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</si>
  <si>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</si>
  <si>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</si>
  <si>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</si>
  <si>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</si>
  <si>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</si>
  <si>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</si>
  <si>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</si>
  <si>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</si>
  <si>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</si>
  <si>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</si>
  <si>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</si>
  <si>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</si>
  <si>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</si>
  <si>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</si>
  <si>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</si>
  <si>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</si>
  <si>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</si>
  <si>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</si>
  <si>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</si>
  <si>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</si>
  <si>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</si>
  <si>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</si>
  <si>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</si>
  <si>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</si>
  <si>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</si>
  <si>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</si>
  <si>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</si>
  <si>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</si>
  <si>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</si>
  <si>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</si>
  <si>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</si>
  <si>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</si>
  <si>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</si>
  <si>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</si>
  <si>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</si>
  <si>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</si>
  <si>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</si>
  <si>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</si>
  <si>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</si>
  <si>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</si>
  <si>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</si>
  <si>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</si>
  <si>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</si>
  <si>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</si>
  <si>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</si>
  <si>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</si>
  <si>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</si>
  <si>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</si>
  <si>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</si>
  <si>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</si>
  <si>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</si>
  <si>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</si>
  <si>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</si>
  <si>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</si>
  <si>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</si>
  <si>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</si>
  <si>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</si>
  <si>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</si>
  <si>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</si>
  <si>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</si>
  <si>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</si>
  <si>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</si>
  <si>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</si>
  <si>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</si>
  <si>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</si>
  <si>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</si>
  <si>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</si>
  <si>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</si>
  <si>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</si>
  <si>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</si>
  <si>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</si>
  <si>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</si>
  <si>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</si>
  <si>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</si>
  <si>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</si>
  <si>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</si>
  <si>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</si>
  <si>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</si>
  <si>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</si>
  <si>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</si>
  <si>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</si>
  <si>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</si>
  <si>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</si>
  <si>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</si>
  <si>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</si>
  <si>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</si>
  <si>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</si>
  <si>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</si>
  <si>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</si>
  <si>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</si>
  <si>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</si>
  <si>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</si>
  <si>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</si>
  <si>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</si>
  <si>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</si>
  <si>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</si>
  <si>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</si>
  <si>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</si>
  <si>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</si>
  <si>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</si>
  <si>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</si>
  <si>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</si>
  <si>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</si>
  <si>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</si>
  <si>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</si>
  <si>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</si>
  <si>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</si>
  <si>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</si>
  <si>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</si>
  <si>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</si>
  <si>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</si>
  <si>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</si>
  <si>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</si>
  <si>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</si>
  <si>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</si>
  <si>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</si>
  <si>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</si>
  <si>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</si>
  <si>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</si>
  <si>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</si>
  <si>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</si>
  <si>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</si>
  <si>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</si>
  <si>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</si>
  <si>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</si>
  <si>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</si>
  <si>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</si>
  <si>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</si>
  <si>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</si>
  <si>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</si>
  <si>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</si>
  <si>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</si>
  <si>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</si>
  <si>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</si>
  <si>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</si>
  <si>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</si>
  <si>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</si>
  <si>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</si>
  <si>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</si>
  <si>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</si>
  <si>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</si>
  <si>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</si>
  <si>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</si>
  <si>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</si>
  <si>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</si>
  <si>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</si>
  <si>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</si>
  <si>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</si>
  <si>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</si>
  <si>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</si>
  <si>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</si>
  <si>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</si>
  <si>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</si>
  <si>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</si>
  <si>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</si>
  <si>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</si>
  <si>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</si>
  <si>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</si>
  <si>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</si>
  <si>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</si>
  <si>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</si>
  <si>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</si>
  <si>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</si>
  <si>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</si>
  <si>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</si>
  <si>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</si>
  <si>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</si>
  <si>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</si>
  <si>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</si>
  <si>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</si>
  <si>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</si>
  <si>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</si>
  <si>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</si>
  <si>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</si>
  <si>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</si>
  <si>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</si>
  <si>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</si>
  <si>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</si>
  <si>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</si>
  <si>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</si>
  <si>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</si>
  <si>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</si>
  <si>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</si>
  <si>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</si>
  <si>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</si>
  <si>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</si>
  <si>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</si>
  <si>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</si>
  <si>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</si>
  <si>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</si>
  <si>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</si>
  <si>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</si>
  <si>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</si>
  <si>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</si>
  <si>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</si>
  <si>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</si>
  <si>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</si>
  <si>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</si>
  <si>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</si>
  <si>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</si>
  <si>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</si>
  <si>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</si>
  <si>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</si>
  <si>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</si>
  <si>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</si>
  <si>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</si>
  <si>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</si>
  <si>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</si>
  <si>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</si>
  <si>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</si>
  <si>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</si>
  <si>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</si>
  <si>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</si>
  <si>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</si>
  <si>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</si>
  <si>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</si>
  <si>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</si>
  <si>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</si>
  <si>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</si>
  <si>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</si>
  <si>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</si>
  <si>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</si>
  <si>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</si>
  <si>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</si>
  <si>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</si>
  <si>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</si>
  <si>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</si>
  <si>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</si>
  <si>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</si>
  <si>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</si>
  <si>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</si>
  <si>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</si>
  <si>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</si>
  <si>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</si>
  <si>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</si>
  <si>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</si>
  <si>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</si>
  <si>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</si>
  <si>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</si>
  <si>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</si>
  <si>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</si>
  <si>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</si>
  <si>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</si>
  <si>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</si>
  <si>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</si>
  <si>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</si>
  <si>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</si>
  <si>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</si>
  <si>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</si>
  <si>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</si>
  <si>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</si>
  <si>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</si>
  <si>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</si>
  <si>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</si>
  <si>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</si>
  <si>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</si>
  <si>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</si>
  <si>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</si>
  <si>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</si>
  <si>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</si>
  <si>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</si>
  <si>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</si>
  <si>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</si>
  <si>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</si>
  <si>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</si>
  <si>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</si>
  <si>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</si>
  <si>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</si>
  <si>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</si>
  <si>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</si>
  <si>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</si>
  <si>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</si>
  <si>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</si>
  <si>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</si>
  <si>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</si>
  <si>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</si>
  <si>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</si>
  <si>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</si>
  <si>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</si>
  <si>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</si>
  <si>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</si>
  <si>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</si>
  <si>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</si>
  <si>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</si>
  <si>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</si>
  <si>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</si>
  <si>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</si>
  <si>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</si>
  <si>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</si>
  <si>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</si>
  <si>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</si>
  <si>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</si>
  <si>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</si>
  <si>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</si>
  <si>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</si>
  <si>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</si>
  <si>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</si>
  <si>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</si>
  <si>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</si>
  <si>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</si>
  <si>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</si>
  <si>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</si>
  <si>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</si>
  <si>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</si>
  <si>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</si>
  <si>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</si>
  <si>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</si>
  <si>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</si>
  <si>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</si>
  <si>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</si>
  <si>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</si>
  <si>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</si>
  <si>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</si>
  <si>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</si>
  <si>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</si>
  <si>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</si>
  <si>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</si>
  <si>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</si>
  <si>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</si>
  <si>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</si>
  <si>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</si>
  <si>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</si>
  <si>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</si>
  <si>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</si>
  <si>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</si>
  <si>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</si>
  <si>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</si>
  <si>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</si>
  <si>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</si>
  <si>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</si>
  <si>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</si>
  <si>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</si>
  <si>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</si>
  <si>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</si>
  <si>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</si>
  <si>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</si>
  <si>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</si>
  <si>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</si>
  <si>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</si>
  <si>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</si>
  <si>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</si>
  <si>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</si>
  <si>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</si>
  <si>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</si>
  <si>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</si>
  <si>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</si>
  <si>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</si>
  <si>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</si>
  <si>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</si>
  <si>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</si>
  <si>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</si>
  <si>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</si>
  <si>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</si>
  <si>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</si>
  <si>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</si>
  <si>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</si>
  <si>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</si>
  <si>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</si>
  <si>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</si>
  <si>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</si>
  <si>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</si>
  <si>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</si>
  <si>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</si>
  <si>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</si>
  <si>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</si>
  <si>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</si>
  <si>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</si>
  <si>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</si>
  <si>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</si>
  <si>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</si>
  <si>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</si>
  <si>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</si>
  <si>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</si>
  <si>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</si>
  <si>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</si>
  <si>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</si>
  <si>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</si>
  <si>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</si>
  <si>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</si>
  <si>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</si>
  <si>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</si>
  <si>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</si>
  <si>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</si>
  <si>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</si>
  <si>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</si>
  <si>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</si>
  <si>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</si>
  <si>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</si>
  <si>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</si>
  <si>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</si>
  <si>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</si>
  <si>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</si>
  <si>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</si>
  <si>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</si>
  <si>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</si>
  <si>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</si>
  <si>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</si>
  <si>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</si>
  <si>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</si>
  <si>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</si>
  <si>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</si>
  <si>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</si>
  <si>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</si>
  <si>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</si>
  <si>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</si>
  <si>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</si>
  <si>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</si>
  <si>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</si>
  <si>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</si>
  <si>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</si>
  <si>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</si>
  <si>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</si>
  <si>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</si>
  <si>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</si>
  <si>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</si>
  <si>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</si>
  <si>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</si>
  <si>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</si>
  <si>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</si>
  <si>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</si>
  <si>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</si>
  <si>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</si>
  <si>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</si>
  <si>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</si>
  <si>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</si>
  <si>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</si>
  <si>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</si>
  <si>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</si>
  <si>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</si>
  <si>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</si>
  <si>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</si>
  <si>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</si>
  <si>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</si>
  <si>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</si>
  <si>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</si>
  <si>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</si>
  <si>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</si>
  <si>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</si>
  <si>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</si>
  <si>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</si>
  <si>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</si>
  <si>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</si>
  <si>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</si>
  <si>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</si>
  <si>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</si>
  <si>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</si>
  <si>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</si>
  <si>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</si>
  <si>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</si>
  <si>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</si>
  <si>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</si>
  <si>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</si>
  <si>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</si>
  <si>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</si>
  <si>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</si>
  <si>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</si>
  <si>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</si>
  <si>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</si>
  <si>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</si>
  <si>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</si>
  <si>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</si>
  <si>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</si>
  <si>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</si>
  <si>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</si>
  <si>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</si>
  <si>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</si>
  <si>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</si>
  <si>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</si>
  <si>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</si>
  <si>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</si>
  <si>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</si>
  <si>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</si>
  <si>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</si>
  <si>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</si>
  <si>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</si>
  <si>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</si>
  <si>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</si>
  <si>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</si>
  <si>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</si>
  <si>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</si>
  <si>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</si>
  <si>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</si>
  <si>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</si>
  <si>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</si>
  <si>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</si>
  <si>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</si>
  <si>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</si>
  <si>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</si>
  <si>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</si>
  <si>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</si>
  <si>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</si>
  <si>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</si>
  <si>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</si>
  <si>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</si>
  <si>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</si>
  <si>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</si>
  <si>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</si>
  <si>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</si>
  <si>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</si>
  <si>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</si>
  <si>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</si>
  <si>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</si>
  <si>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</si>
  <si>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</si>
  <si>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</si>
  <si>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</si>
  <si>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</si>
  <si>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</si>
  <si>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</si>
  <si>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</si>
  <si>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</si>
  <si>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</si>
  <si>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</si>
  <si>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</si>
  <si>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</si>
  <si>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</si>
  <si>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</si>
  <si>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</si>
  <si>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</si>
  <si>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</si>
  <si>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</si>
  <si>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</si>
  <si>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</si>
  <si>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</si>
  <si>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</si>
  <si>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</si>
  <si>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</si>
  <si>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</si>
  <si>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</si>
  <si>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</si>
  <si>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</si>
  <si>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</si>
  <si>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</si>
  <si>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</si>
  <si>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</si>
  <si>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</si>
  <si>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</si>
  <si>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</si>
  <si>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</si>
  <si>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</si>
  <si>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</si>
  <si>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</si>
  <si>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</si>
  <si>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</si>
  <si>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</si>
  <si>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</si>
  <si>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</si>
  <si>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</si>
  <si>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</si>
  <si>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</si>
  <si>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</si>
  <si>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</si>
  <si>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</si>
  <si>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</si>
  <si>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</si>
  <si>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</si>
  <si>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</si>
  <si>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</si>
  <si>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</si>
  <si>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</si>
  <si>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</si>
  <si>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</si>
  <si>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</si>
  <si>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</si>
  <si>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</si>
  <si>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</si>
  <si>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</si>
  <si>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</si>
  <si>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</si>
  <si>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</si>
  <si>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</si>
  <si>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</si>
  <si>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</si>
  <si>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</si>
  <si>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</si>
  <si>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</si>
  <si>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</si>
  <si>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</si>
  <si>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</si>
  <si>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</si>
  <si>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</si>
  <si>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</si>
  <si>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</si>
  <si>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</si>
  <si>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</si>
  <si>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</si>
  <si>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</si>
  <si>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</si>
  <si>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</si>
  <si>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</si>
  <si>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</si>
  <si>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</si>
  <si>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</si>
  <si>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</si>
  <si>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</si>
  <si>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</si>
  <si>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</si>
  <si>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</si>
  <si>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</si>
  <si>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</si>
  <si>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</si>
  <si>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</si>
  <si>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</si>
  <si>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</si>
  <si>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</si>
  <si>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</si>
  <si>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</si>
  <si>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</si>
  <si>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</si>
  <si>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</si>
  <si>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</si>
  <si>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</si>
  <si>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</si>
  <si>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</si>
  <si>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</si>
  <si>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</si>
  <si>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</si>
  <si>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</si>
  <si>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</si>
  <si>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</si>
  <si>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</si>
  <si>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</si>
  <si>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</si>
  <si>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</si>
  <si>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</si>
  <si>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</si>
  <si>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</si>
  <si>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</si>
  <si>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</si>
  <si>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</si>
  <si>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</si>
  <si>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</si>
  <si>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</si>
  <si>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</si>
  <si>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</si>
  <si>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</si>
  <si>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</si>
  <si>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</si>
  <si>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</si>
  <si>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</si>
  <si>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</si>
  <si>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</si>
  <si>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</si>
  <si>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</si>
  <si>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</si>
  <si>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</si>
  <si>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</si>
  <si>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</si>
  <si>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</si>
  <si>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</si>
  <si>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</si>
  <si>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</si>
  <si>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</si>
  <si>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</si>
  <si>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</si>
  <si>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</si>
  <si>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</si>
  <si>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</si>
  <si>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</si>
  <si>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</si>
  <si>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</si>
  <si>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</si>
  <si>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</si>
  <si>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</si>
  <si>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</si>
  <si>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</si>
  <si>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</si>
  <si>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</si>
  <si>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</si>
  <si>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</si>
  <si>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</si>
  <si>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</si>
  <si>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</si>
  <si>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</si>
  <si>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</si>
  <si>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</si>
  <si>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</si>
  <si>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</si>
  <si>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</si>
  <si>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</si>
  <si>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</si>
  <si>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</si>
  <si>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</si>
  <si>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</si>
  <si>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</si>
  <si>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</si>
  <si>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</si>
  <si>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</si>
  <si>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</si>
  <si>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</si>
  <si>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</si>
  <si>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</si>
  <si>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</si>
  <si>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</si>
  <si>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</si>
  <si>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</si>
  <si>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</si>
  <si>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</si>
  <si>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</si>
  <si>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</si>
  <si>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</si>
  <si>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</si>
  <si>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</si>
  <si>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</si>
  <si>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</si>
  <si>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</si>
  <si>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</si>
  <si>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</si>
  <si>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</si>
  <si>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</si>
  <si>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</si>
  <si>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</si>
  <si>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</si>
  <si>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</si>
  <si>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</si>
  <si>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</si>
  <si>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</si>
  <si>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</si>
  <si>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</si>
  <si>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</si>
  <si>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</si>
  <si>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</si>
  <si>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</si>
  <si>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</si>
  <si>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</si>
  <si>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</si>
  <si>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</si>
  <si>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</si>
  <si>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</si>
  <si>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</si>
  <si>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</si>
  <si>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</si>
  <si>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</si>
  <si>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</si>
  <si>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</si>
  <si>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</si>
  <si>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</si>
  <si>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</si>
  <si>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</si>
  <si>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</si>
  <si>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</si>
  <si>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</si>
  <si>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</si>
  <si>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</si>
  <si>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</si>
  <si>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</si>
  <si>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</si>
  <si>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</si>
  <si>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</si>
  <si>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</si>
  <si>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</si>
  <si>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</si>
  <si>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</si>
  <si>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</si>
  <si>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</si>
  <si>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</si>
  <si>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</si>
  <si>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</si>
  <si>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</si>
  <si>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</si>
  <si>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</si>
  <si>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</si>
  <si>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</si>
  <si>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</si>
  <si>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</si>
  <si>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</si>
  <si>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</si>
  <si>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</si>
  <si>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</si>
  <si>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</si>
  <si>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</si>
  <si>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</si>
  <si>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</si>
  <si>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</si>
  <si>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</si>
  <si>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</si>
  <si>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</si>
  <si>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</si>
  <si>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</si>
  <si>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</si>
  <si>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</si>
  <si>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</si>
  <si>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</si>
  <si>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</si>
  <si>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</si>
  <si>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</si>
  <si>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</si>
  <si>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</si>
  <si>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</si>
  <si>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</si>
  <si>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</si>
  <si>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</si>
  <si>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</si>
  <si>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</si>
  <si>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</si>
  <si>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</si>
  <si>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</si>
  <si>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</si>
  <si>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</si>
  <si>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</si>
  <si>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</si>
  <si>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</si>
  <si>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</si>
  <si>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</si>
  <si>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</si>
  <si>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</si>
  <si>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</si>
  <si>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</si>
  <si>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</si>
  <si>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</si>
  <si>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</si>
  <si>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</si>
  <si>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</si>
  <si>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</si>
  <si>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</si>
  <si>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</si>
  <si>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</si>
  <si>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</si>
  <si>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</si>
  <si>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</si>
  <si>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</si>
  <si>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</si>
  <si>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</si>
  <si>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</si>
  <si>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</si>
  <si>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</si>
  <si>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</si>
  <si>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</si>
  <si>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</si>
  <si>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</si>
  <si>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</si>
  <si>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</si>
  <si>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</si>
  <si>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</si>
  <si>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</si>
  <si>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</si>
  <si>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</si>
  <si>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</si>
  <si>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</si>
  <si>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</si>
  <si>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</si>
  <si>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</si>
  <si>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</si>
  <si>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</si>
  <si>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</si>
  <si>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</si>
  <si>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</si>
  <si>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</si>
  <si>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</si>
  <si>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</si>
  <si>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</si>
  <si>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</si>
  <si>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</si>
  <si>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</si>
  <si>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</si>
  <si>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</si>
  <si>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</si>
  <si>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</si>
  <si>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</si>
  <si>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</si>
  <si>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</si>
  <si>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</si>
  <si>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</si>
  <si>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</si>
  <si>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</si>
  <si>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</si>
  <si>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</si>
  <si>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</si>
  <si>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</si>
  <si>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</si>
  <si>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</si>
  <si>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</si>
  <si>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</si>
  <si>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</si>
  <si>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</si>
  <si>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</si>
  <si>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</si>
  <si>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</si>
  <si>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</si>
  <si>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</si>
  <si>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</si>
  <si>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</si>
  <si>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</si>
  <si>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</si>
  <si>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</si>
  <si>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</si>
  <si>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</si>
  <si>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</si>
  <si>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</si>
  <si>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</si>
  <si>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</si>
  <si>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</si>
  <si>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</si>
  <si>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</si>
  <si>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</si>
  <si>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</si>
  <si>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</si>
  <si>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</si>
  <si>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</si>
  <si>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</si>
  <si>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</si>
  <si>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</si>
  <si>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</si>
  <si>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</si>
  <si>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</si>
  <si>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</si>
  <si>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</si>
  <si>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</si>
  <si>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</si>
  <si>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</si>
  <si>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</si>
  <si>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</si>
  <si>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</si>
  <si>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</si>
  <si>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</si>
  <si>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</si>
  <si>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</si>
  <si>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</si>
  <si>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</si>
  <si>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</si>
  <si>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</si>
  <si>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</si>
  <si>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</si>
  <si>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</si>
  <si>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</si>
  <si>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</si>
  <si>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</si>
  <si>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</si>
  <si>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</si>
  <si>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</si>
  <si>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</si>
  <si>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</si>
  <si>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</si>
  <si>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</si>
  <si>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</si>
  <si>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</si>
  <si>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</si>
  <si>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</si>
  <si>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</si>
  <si>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</si>
  <si>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</si>
  <si>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</si>
  <si>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</si>
  <si>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</si>
  <si>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</si>
  <si>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</si>
  <si>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</si>
  <si>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</si>
  <si>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</si>
  <si>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</si>
  <si>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</si>
  <si>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</si>
  <si>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</si>
  <si>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</si>
  <si>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</si>
  <si>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</si>
  <si>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</si>
  <si>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</si>
  <si>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</si>
  <si>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</si>
  <si>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</si>
  <si>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</si>
  <si>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</si>
  <si>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</si>
  <si>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</si>
  <si>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</si>
  <si>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</si>
  <si>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</si>
  <si>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</si>
  <si>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</si>
  <si>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</si>
  <si>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</si>
  <si>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</si>
  <si>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</si>
  <si>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</si>
  <si>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</si>
  <si>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</si>
  <si>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</si>
  <si>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</si>
  <si>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</si>
  <si>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</si>
  <si>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</si>
  <si>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</si>
  <si>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</si>
  <si>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</si>
  <si>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</si>
  <si>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</si>
  <si>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</si>
  <si>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</si>
  <si>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</si>
  <si>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</si>
  <si>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</si>
  <si>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</si>
  <si>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</si>
  <si>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</si>
  <si>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</si>
  <si>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</si>
  <si>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</si>
  <si>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</si>
  <si>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</si>
  <si>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</si>
  <si>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</si>
  <si>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</si>
  <si>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</si>
  <si>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</si>
  <si>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</si>
  <si>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</si>
  <si>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</si>
  <si>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</si>
  <si>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</si>
  <si>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</si>
  <si>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</si>
  <si>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</si>
  <si>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</si>
  <si>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</si>
  <si>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</si>
  <si>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</si>
  <si>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</si>
  <si>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</si>
  <si>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</si>
  <si>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</si>
  <si>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</si>
  <si>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</si>
  <si>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</si>
  <si>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</si>
  <si>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</si>
  <si>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</si>
  <si>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</si>
  <si>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</si>
  <si>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</si>
  <si>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</si>
  <si>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</si>
  <si>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</si>
  <si>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</si>
  <si>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</si>
  <si>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</si>
  <si>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</si>
  <si>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</si>
  <si>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</si>
  <si>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</si>
  <si>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</si>
  <si>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</si>
  <si>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</si>
  <si>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</si>
  <si>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</si>
  <si>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</si>
  <si>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</si>
  <si>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</si>
  <si>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</si>
  <si>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</si>
  <si>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</si>
  <si>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</si>
  <si>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</si>
  <si>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</si>
  <si>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</si>
  <si>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</si>
  <si>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</si>
  <si>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</si>
  <si>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</si>
  <si>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</si>
  <si>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</si>
  <si>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</si>
  <si>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</si>
  <si>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</si>
  <si>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</si>
  <si>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</si>
  <si>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</si>
  <si>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</si>
  <si>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</si>
  <si>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</si>
  <si>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</si>
  <si>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</si>
  <si>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</si>
  <si>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</si>
  <si>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</si>
  <si>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</si>
  <si>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</si>
  <si>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</si>
  <si>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</si>
  <si>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</si>
  <si>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</si>
  <si>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</si>
  <si>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</si>
  <si>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</si>
  <si>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</si>
  <si>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</si>
  <si>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</si>
  <si>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</si>
  <si>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</si>
  <si>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</si>
  <si>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</si>
  <si>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</si>
  <si>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</si>
  <si>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</si>
  <si>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</si>
  <si>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</si>
  <si>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</si>
  <si>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</si>
  <si>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</si>
  <si>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</si>
  <si>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</si>
  <si>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</si>
  <si>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</si>
  <si>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</si>
  <si>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</si>
  <si>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</si>
  <si>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</si>
  <si>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</si>
  <si>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</si>
  <si>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</si>
  <si>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</si>
  <si>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</si>
  <si>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</si>
  <si>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</si>
  <si>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</si>
  <si>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</si>
  <si>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</si>
  <si>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</si>
  <si>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</si>
  <si>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</si>
  <si>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</si>
  <si>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</si>
  <si>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</si>
  <si>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</si>
  <si>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</si>
  <si>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</si>
  <si>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</si>
  <si>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</si>
  <si>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</si>
  <si>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</si>
  <si>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</si>
  <si>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</si>
  <si>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</si>
  <si>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</si>
  <si>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</si>
  <si>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</si>
  <si>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</si>
  <si>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</si>
  <si>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</si>
  <si>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</si>
  <si>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</si>
  <si>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</si>
  <si>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</si>
  <si>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</si>
  <si>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</si>
  <si>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</si>
  <si>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</si>
  <si>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</si>
  <si>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</si>
  <si>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</si>
  <si>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</si>
  <si>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</si>
  <si>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</si>
  <si>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</si>
  <si>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</si>
  <si>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</si>
  <si>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</si>
  <si>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</si>
  <si>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</si>
  <si>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</si>
  <si>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</si>
  <si>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</si>
  <si>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</si>
  <si>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</si>
  <si>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</si>
  <si>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</si>
  <si>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</si>
  <si>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</si>
  <si>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</si>
  <si>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</si>
  <si>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</si>
  <si>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</si>
  <si>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</si>
  <si>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</si>
  <si>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</si>
  <si>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</si>
  <si>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</si>
  <si>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</si>
  <si>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</si>
  <si>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</si>
  <si>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</si>
  <si>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</si>
  <si>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</si>
  <si>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</si>
  <si>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</si>
  <si>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</si>
  <si>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</si>
  <si>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</si>
  <si>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</si>
  <si>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</si>
  <si>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</si>
  <si>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</si>
  <si>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</si>
  <si>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</si>
  <si>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</si>
  <si>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</si>
  <si>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</si>
  <si>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</si>
  <si>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</si>
  <si>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</si>
  <si>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</si>
  <si>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</si>
  <si>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</si>
  <si>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</si>
  <si>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</si>
  <si>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</si>
  <si>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</si>
  <si>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</si>
  <si>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</si>
  <si>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</si>
  <si>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</si>
  <si>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</si>
  <si>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</si>
  <si>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</si>
  <si>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</si>
  <si>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</si>
  <si>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</si>
  <si>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</si>
  <si>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</si>
  <si>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</si>
  <si>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</si>
  <si>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</si>
  <si>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</si>
  <si>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</si>
  <si>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</si>
  <si>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</si>
  <si>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</si>
  <si>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</si>
  <si>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</si>
  <si>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</si>
  <si>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</si>
  <si>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</si>
  <si>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</si>
  <si>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</si>
  <si>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</si>
  <si>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</si>
  <si>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</si>
  <si>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</si>
  <si>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</si>
  <si>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</si>
  <si>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</si>
  <si>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</si>
  <si>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</si>
  <si>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</si>
  <si>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</si>
  <si>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</si>
  <si>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</si>
  <si>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</si>
  <si>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</si>
  <si>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</si>
  <si>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</si>
  <si>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</si>
  <si>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</si>
  <si>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</si>
  <si>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</si>
  <si>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</si>
  <si>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</si>
  <si>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</si>
  <si>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</si>
  <si>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</si>
  <si>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</si>
  <si>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</si>
  <si>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</si>
  <si>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</si>
  <si>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</si>
  <si>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</si>
  <si>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</si>
  <si>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</si>
  <si>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</si>
  <si>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</si>
  <si>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</si>
  <si>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</si>
  <si>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</si>
  <si>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</si>
  <si>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</si>
  <si>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</si>
  <si>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</si>
  <si>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</si>
  <si>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</si>
  <si>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</si>
  <si>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</si>
  <si>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</si>
  <si>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</si>
  <si>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</si>
  <si>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</si>
  <si>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</si>
  <si>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</si>
  <si>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</si>
  <si>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</si>
  <si>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</si>
  <si>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</si>
  <si>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</si>
  <si>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</si>
  <si>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</si>
  <si>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</si>
  <si>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</si>
  <si>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</si>
  <si>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</si>
  <si>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</si>
  <si>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</si>
  <si>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</si>
  <si>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</si>
  <si>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</si>
  <si>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</si>
  <si>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</si>
  <si>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</si>
  <si>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</si>
  <si>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</si>
  <si>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</si>
  <si>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</si>
  <si>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</si>
  <si>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</si>
  <si>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</si>
  <si>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</si>
  <si>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</si>
  <si>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</si>
  <si>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</si>
  <si>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</si>
  <si>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</si>
  <si>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</si>
  <si>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</si>
  <si>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</si>
  <si>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</si>
  <si>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</si>
  <si>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</si>
  <si>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</si>
  <si>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</si>
  <si>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</si>
  <si>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</si>
  <si>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</si>
  <si>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</si>
  <si>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</si>
  <si>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</si>
  <si>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</si>
  <si>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</si>
  <si>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</si>
  <si>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</si>
  <si>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</si>
  <si>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</si>
  <si>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</si>
  <si>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</si>
  <si>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</si>
  <si>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</si>
  <si>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</si>
  <si>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</si>
  <si>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</si>
  <si>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</si>
  <si>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</si>
  <si>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</si>
  <si>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</si>
  <si>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</si>
  <si>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</si>
  <si>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</si>
  <si>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</si>
  <si>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</si>
  <si>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</si>
  <si>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</si>
  <si>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</si>
  <si>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</si>
  <si>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</si>
  <si>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</si>
  <si>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</si>
  <si>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</si>
  <si>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</si>
  <si>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</si>
  <si>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</si>
  <si>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</si>
  <si>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</si>
  <si>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</si>
  <si>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</si>
  <si>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</si>
  <si>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</si>
  <si>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</si>
  <si>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</si>
  <si>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</si>
  <si>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</si>
  <si>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</si>
  <si>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</si>
  <si>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</si>
  <si>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</si>
  <si>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</si>
  <si>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</si>
  <si>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</si>
  <si>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</si>
  <si>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</si>
  <si>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</si>
  <si>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</si>
  <si>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</si>
  <si>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</si>
  <si>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</si>
  <si>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</si>
  <si>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</si>
  <si>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</si>
  <si>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</si>
  <si>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</si>
  <si>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</si>
  <si>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</si>
  <si>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</si>
  <si>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</si>
  <si>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</si>
  <si>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</si>
  <si>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</si>
  <si>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</si>
  <si>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</si>
  <si>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</si>
  <si>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</si>
  <si>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</si>
  <si>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</si>
  <si>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</si>
  <si>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</si>
  <si>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</si>
  <si>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</si>
  <si>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</si>
  <si>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</si>
  <si>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</si>
  <si>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</si>
  <si>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</si>
  <si>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</si>
  <si>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</si>
  <si>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</si>
  <si>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</si>
  <si>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</si>
  <si>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</si>
  <si>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</si>
  <si>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</si>
  <si>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</si>
  <si>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</si>
  <si>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</si>
  <si>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</si>
  <si>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</si>
  <si>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</si>
  <si>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</si>
  <si>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</si>
  <si>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</si>
  <si>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</si>
  <si>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</si>
  <si>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</si>
  <si>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</si>
  <si>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</si>
  <si>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</si>
  <si>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</si>
  <si>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</si>
  <si>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</si>
  <si>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</si>
  <si>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</si>
  <si>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</si>
  <si>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</si>
  <si>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</si>
  <si>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</si>
  <si>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</si>
  <si>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</si>
  <si>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</si>
  <si>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</si>
  <si>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</si>
  <si>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</si>
  <si>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</si>
  <si>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</si>
  <si>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</si>
  <si>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</si>
  <si>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</si>
  <si>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</si>
  <si>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</si>
  <si>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</si>
  <si>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</si>
  <si>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</si>
  <si>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</si>
  <si>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</si>
  <si>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</si>
  <si>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</si>
  <si>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</si>
  <si>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</si>
  <si>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</si>
  <si>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</si>
  <si>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</si>
  <si>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</si>
  <si>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</si>
  <si>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</si>
  <si>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</si>
  <si>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</si>
  <si>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</si>
  <si>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</si>
  <si>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</si>
  <si>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</si>
  <si>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</si>
  <si>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</si>
  <si>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</si>
  <si>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</si>
  <si>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</si>
  <si>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</si>
  <si>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</si>
  <si>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</si>
  <si>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</si>
  <si>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</si>
  <si>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</si>
  <si>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</si>
  <si>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</si>
  <si>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</si>
  <si>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</si>
  <si>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</si>
  <si>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</si>
  <si>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</si>
  <si>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</si>
  <si>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</si>
  <si>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</si>
  <si>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</si>
  <si>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</si>
  <si>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</si>
  <si>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</si>
  <si>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</si>
  <si>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</si>
  <si>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</si>
  <si>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</si>
  <si>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</si>
  <si>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</si>
  <si>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</si>
  <si>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</si>
  <si>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</si>
  <si>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</si>
  <si>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</si>
  <si>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</si>
  <si>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</si>
  <si>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</si>
  <si>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</si>
  <si>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</si>
  <si>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</si>
  <si>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</si>
  <si>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</si>
  <si>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</si>
  <si>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</si>
  <si>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</si>
  <si>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</si>
  <si>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</si>
  <si>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</si>
  <si>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</si>
  <si>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</si>
  <si>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</si>
  <si>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</si>
  <si>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</si>
  <si>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</si>
  <si>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</si>
  <si>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</si>
  <si>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</si>
  <si>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</si>
  <si>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</si>
  <si>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</si>
  <si>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</si>
  <si>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</si>
  <si>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</si>
  <si>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</si>
  <si>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</si>
  <si>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</si>
  <si>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</si>
  <si>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</si>
  <si>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</si>
  <si>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</si>
  <si>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</si>
  <si>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</si>
  <si>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</si>
  <si>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</si>
  <si>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</si>
  <si>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</si>
  <si>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</si>
  <si>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</si>
  <si>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</si>
  <si>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</si>
  <si>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</si>
  <si>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</si>
  <si>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</si>
  <si>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</si>
  <si>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</si>
  <si>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</si>
  <si>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</si>
  <si>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</si>
  <si>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</si>
  <si>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</si>
  <si>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</si>
  <si>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</si>
  <si>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</si>
  <si>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</si>
  <si>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</si>
  <si>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</si>
  <si>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</si>
  <si>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</si>
  <si>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</si>
  <si>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</si>
  <si>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</si>
  <si>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</si>
  <si>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</si>
  <si>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</si>
  <si>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</si>
  <si>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</si>
  <si>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</si>
  <si>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</si>
  <si>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</si>
  <si>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</si>
  <si>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</si>
  <si>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</si>
  <si>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</si>
  <si>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</si>
  <si>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</si>
  <si>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</si>
  <si>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</si>
  <si>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</si>
  <si>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</si>
  <si>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</si>
  <si>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</si>
  <si>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</si>
  <si>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</si>
  <si>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</si>
  <si>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</si>
  <si>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</si>
  <si>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</si>
  <si>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</si>
  <si>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</si>
  <si>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</si>
  <si>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</si>
  <si>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</si>
  <si>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</si>
  <si>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</si>
  <si>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</si>
  <si>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</si>
  <si>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</si>
  <si>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</si>
  <si>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</si>
  <si>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</si>
  <si>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</si>
  <si>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</si>
  <si>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</si>
  <si>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</si>
  <si>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</si>
  <si>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</si>
  <si>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</si>
  <si>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</si>
  <si>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</si>
  <si>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</si>
  <si>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</si>
  <si>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</si>
  <si>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</si>
  <si>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</si>
  <si>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</si>
  <si>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</si>
  <si>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</si>
  <si>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</si>
  <si>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</si>
  <si>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</si>
  <si>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</si>
  <si>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</si>
  <si>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</si>
  <si>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</si>
  <si>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</si>
  <si>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</si>
  <si>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</si>
  <si>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</si>
  <si>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 L'AVAL DE MENDE</t>
  </si>
  <si>
    <t>LE LOT</t>
  </si>
  <si>
    <t>05102000</t>
  </si>
  <si>
    <t>18310006400033</t>
  </si>
  <si>
    <t>Agence de l'Eau Adour-Garonne</t>
  </si>
  <si>
    <t>34255833500077</t>
  </si>
  <si>
    <t>AQUASCOP BIOLOGIE site de Monptellier</t>
  </si>
  <si>
    <t>IBMR-20-M167</t>
  </si>
  <si>
    <t>JOYCE LAMBERT, AXEL BERGEON</t>
  </si>
  <si>
    <t>IBMR standard</t>
  </si>
  <si>
    <t>DROITE</t>
  </si>
  <si>
    <t>ETIAGE NORMAL</t>
  </si>
  <si>
    <t>PLUIE FINE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</si>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</sst>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736284</v>
      </c>
      <c r="G10" s="97"/>
      <c r="H10" s="98"/>
    </row>
    <row r="11" spans="1:8" ht="15">
      <c r="A11" s="10" t="s">
        <v>2277</v>
      </c>
      <c r="B11" s="47">
        <v>44083</v>
      </c>
      <c r="D11" s="10" t="s">
        <v>2280</v>
      </c>
      <c r="E11" s="52">
        <v>6375868</v>
      </c>
      <c r="G11" s="97"/>
      <c r="H11" s="98"/>
    </row>
    <row r="12" spans="1:8" ht="15">
      <c r="A12" s="10" t="s">
        <v>2283</v>
      </c>
      <c r="B12" s="52" t="s">
        <v>5294</v>
      </c>
      <c r="D12" s="10" t="s">
        <v>2281</v>
      </c>
      <c r="E12" s="52">
        <v>736185</v>
      </c>
      <c r="G12" s="99"/>
      <c r="H12" s="100"/>
    </row>
    <row r="13" spans="1:5" ht="17.25" customHeight="1" thickBot="1">
      <c r="A13" s="2"/>
      <c r="B13" s="55"/>
      <c r="D13" s="10" t="s">
        <v>2282</v>
      </c>
      <c r="E13" s="52">
        <v>6375897</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736284</v>
      </c>
    </row>
    <row r="18" spans="1:3" ht="15">
      <c r="A18" s="111"/>
      <c r="B18" s="49" t="s">
        <v>2267</v>
      </c>
      <c r="C18" s="61">
        <f>E11</f>
        <v>6375868</v>
      </c>
    </row>
    <row r="19" spans="1:2" ht="15">
      <c r="A19" s="3" t="s">
        <v>2063</v>
      </c>
      <c r="B19" s="29">
        <v>679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10.7</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75</v>
      </c>
      <c r="D35" s="28" t="s">
        <v>2284</v>
      </c>
      <c r="E35" s="32">
        <v>25</v>
      </c>
    </row>
    <row r="36" spans="1:5" s="7" customFormat="1" ht="15" customHeight="1">
      <c r="A36" s="5" t="s">
        <v>2113</v>
      </c>
      <c r="B36" s="30">
        <v>80</v>
      </c>
      <c r="C36" s="6"/>
      <c r="D36" s="8" t="s">
        <v>2112</v>
      </c>
      <c r="E36" s="30">
        <v>20</v>
      </c>
    </row>
    <row r="37" spans="1:5" s="7" customFormat="1" ht="15" customHeight="1">
      <c r="A37" s="5" t="s">
        <v>2111</v>
      </c>
      <c r="B37" s="30">
        <v>10</v>
      </c>
      <c r="C37" s="6"/>
      <c r="D37" s="8" t="s">
        <v>2110</v>
      </c>
      <c r="E37" s="30">
        <v>13.5</v>
      </c>
    </row>
    <row r="38" spans="1:5" s="7" customFormat="1" ht="15" customHeight="1">
      <c r="A38" s="5" t="s">
        <v>2115</v>
      </c>
      <c r="B38" s="30">
        <v>1</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v>5</v>
      </c>
    </row>
    <row r="44" spans="1:5" s="15" customFormat="1" ht="15">
      <c r="A44" s="3" t="s">
        <v>2106</v>
      </c>
      <c r="B44" s="9"/>
      <c r="C44" s="6"/>
      <c r="D44" s="10" t="s">
        <v>2106</v>
      </c>
      <c r="E44" s="9"/>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v>4</v>
      </c>
    </row>
    <row r="60" spans="1:5" s="15" customFormat="1" ht="15">
      <c r="A60" s="3" t="s">
        <v>2092</v>
      </c>
      <c r="B60" s="9">
        <v>2</v>
      </c>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v>4</v>
      </c>
    </row>
    <row r="75" spans="1:5" s="15" customFormat="1" ht="15">
      <c r="A75" s="3" t="s">
        <v>2081</v>
      </c>
      <c r="B75" s="9">
        <v>4</v>
      </c>
      <c r="C75" s="6"/>
      <c r="D75" s="10" t="s">
        <v>2081</v>
      </c>
      <c r="E75" s="9">
        <v>4</v>
      </c>
    </row>
    <row r="76" spans="1:5" s="15" customFormat="1" ht="15">
      <c r="A76" s="3" t="s">
        <v>2080</v>
      </c>
      <c r="B76" s="9">
        <v>3</v>
      </c>
      <c r="C76" s="6"/>
      <c r="D76" s="10" t="s">
        <v>2080</v>
      </c>
      <c r="E76" s="9">
        <v>4</v>
      </c>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2</v>
      </c>
    </row>
    <row r="84" spans="1:5" s="15" customFormat="1" ht="15">
      <c r="A84" s="3" t="s">
        <v>2074</v>
      </c>
      <c r="B84" s="9">
        <v>4</v>
      </c>
      <c r="C84" s="6"/>
      <c r="D84" s="10" t="s">
        <v>2074</v>
      </c>
      <c r="E84" s="9">
        <v>5</v>
      </c>
    </row>
    <row r="85" spans="1:5" s="15" customFormat="1" ht="15">
      <c r="A85" s="3" t="s">
        <v>2073</v>
      </c>
      <c r="B85" s="9">
        <v>3</v>
      </c>
      <c r="C85" s="6"/>
      <c r="D85" s="10" t="s">
        <v>2073</v>
      </c>
      <c r="E85" s="9">
        <v>3</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v>1</v>
      </c>
      <c r="C88" s="6"/>
      <c r="D88" s="10" t="s">
        <v>2070</v>
      </c>
      <c r="E88" s="9">
        <v>2</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35">
        <v>0.01</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0.01</v>
      </c>
      <c r="E99" s="35">
        <v>0.1</v>
      </c>
      <c r="F99" s="35" t="s">
        <v>2290</v>
      </c>
      <c r="G99" s="79"/>
      <c r="H99" s="80"/>
    </row>
    <row r="100" spans="1:8" ht="15">
      <c r="A100" s="33" t="s">
        <v>1902</v>
      </c>
      <c r="B100" s="20" t="str">
        <f>IF(A100="NEWCOD",IF(ISBLANK(G100),"renseigner le champ 'Nouveau taxon'",G100),VLOOKUP(A100,'Ref Taxo'!A:B,2,FALSE))</f>
        <v>Stigeoclonium</v>
      </c>
      <c r="C100" s="21">
        <f>IF(A100="NEWCOD",IF(ISBLANK(H100),"NoCod",H100),VLOOKUP(A100,'Ref Taxo'!A:D,4,FALSE))</f>
        <v>1119</v>
      </c>
      <c r="D100" s="34"/>
      <c r="E100" s="35">
        <v>0.01</v>
      </c>
      <c r="F100" s="35" t="s">
        <v>2290</v>
      </c>
      <c r="G100" s="79"/>
      <c r="H100" s="80"/>
    </row>
    <row r="101" spans="1:8" ht="15">
      <c r="A101" s="33" t="s">
        <v>418</v>
      </c>
      <c r="B101" s="20" t="str">
        <f>IF(A101="NEWCOD",IF(ISBLANK(G101),"renseigner le champ 'Nouveau taxon'",G101),VLOOKUP(A101,'Ref Taxo'!A:B,2,FALSE))</f>
        <v>Chiloscyphus polyanthos</v>
      </c>
      <c r="C101" s="21">
        <f>IF(A101="NEWCOD",IF(ISBLANK(H101),"NoCod",H101),VLOOKUP(A101,'Ref Taxo'!A:D,4,FALSE))</f>
        <v>1186</v>
      </c>
      <c r="D101" s="34">
        <v>0.01</v>
      </c>
      <c r="E101" s="35"/>
      <c r="F101" s="35" t="s">
        <v>2290</v>
      </c>
      <c r="G101" s="79"/>
      <c r="H101" s="80"/>
    </row>
    <row r="102" spans="1:8" ht="15">
      <c r="A102" s="33" t="s">
        <v>435</v>
      </c>
      <c r="B102" s="20" t="str">
        <f>IF(A102="NEWCOD",IF(ISBLANK(G102),"renseigner le champ 'Nouveau taxon'",G102),VLOOKUP(A102,'Ref Taxo'!A:B,2,FALSE))</f>
        <v>Cinclidotus riparius</v>
      </c>
      <c r="C102" s="21">
        <f>IF(A102="NEWCOD",IF(ISBLANK(H102),"NoCod",H102),VLOOKUP(A102,'Ref Taxo'!A:D,4,FALSE))</f>
        <v>1321</v>
      </c>
      <c r="D102" s="34">
        <v>0.01</v>
      </c>
      <c r="E102" s="35"/>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0.02</v>
      </c>
      <c r="E103" s="35"/>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0.01</v>
      </c>
      <c r="E104" s="35"/>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0.1</v>
      </c>
      <c r="E105" s="35">
        <v>0.01</v>
      </c>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0.01</v>
      </c>
      <c r="E106" s="35"/>
      <c r="F106" s="35" t="s">
        <v>2290</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c r="E107" s="35">
        <v>0.01</v>
      </c>
      <c r="F107" s="35" t="s">
        <v>2290</v>
      </c>
      <c r="G107" s="79"/>
      <c r="H107" s="80"/>
    </row>
    <row r="108" spans="1:8" ht="15">
      <c r="A108" s="33" t="s">
        <v>1835</v>
      </c>
      <c r="B108" s="20" t="str">
        <f>IF(A108="NEWCOD",IF(ISBLANK(G108),"renseigner le champ 'Nouveau taxon'",G108),VLOOKUP(A108,'Ref Taxo'!A:B,2,FALSE))</f>
        <v>Solanum dulcamara</v>
      </c>
      <c r="C108" s="21">
        <f>IF(A108="NEWCOD",IF(ISBLANK(H108),"NoCod",H108),VLOOKUP(A108,'Ref Taxo'!A:D,4,FALSE))</f>
        <v>1964</v>
      </c>
      <c r="D108" s="34"/>
      <c r="E108" s="35">
        <v>0.01</v>
      </c>
      <c r="F108" s="35" t="s">
        <v>2290</v>
      </c>
      <c r="G108" s="79"/>
      <c r="H108" s="80"/>
    </row>
    <row r="109" spans="1:8" ht="15">
      <c r="A109" s="33" t="s">
        <v>661</v>
      </c>
      <c r="B109" s="20" t="str">
        <f>IF(A109="NEWCOD",IF(ISBLANK(G109),"renseigner le champ 'Nouveau taxon'",G109),VLOOKUP(A109,'Ref Taxo'!A:B,2,FALSE))</f>
        <v>Equisetum arvense</v>
      </c>
      <c r="C109" s="21">
        <f>IF(A109="NEWCOD",IF(ISBLANK(H109),"NoCod",H109),VLOOKUP(A109,'Ref Taxo'!A:D,4,FALSE))</f>
        <v>1384</v>
      </c>
      <c r="D109" s="34"/>
      <c r="E109" s="35">
        <v>0.01</v>
      </c>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