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231"/>
  <workbookPr codeName="ThisWorkbook" defaultThemeVersion="124226"/>
  <bookViews>
    <workbookView xWindow="65416" yWindow="65416" windowWidth="19440" windowHeight="15000" activeTab="1"/>
  </bookViews>
  <sheets>
    <sheet name="Ref Taxo" sheetId="1" r:id="rId1"/>
    <sheet name="05111620" sheetId="2" r:id="rId2"/>
    <sheet name="Mises à jour" sheetId="3" r:id="rId3"/>
  </sheets>
  <definedNames/>
  <calcPr calcId="181029"/>
</workbook>
</file>

<file path=xl/sharedStrings.xml><?xml version="1.0" encoding="utf-8"?>
<sst xmlns="http://schemas.openxmlformats.org/spreadsheetml/2006/main" count="6447" uniqueCount="5299">
  <si>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</si>
  <si>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</si>
  <si>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</si>
  <si>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</si>
  <si>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</si>
  <si>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</si>
  <si>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</si>
  <si>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</si>
  <si>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</si>
  <si>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</si>
  <si>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</si>
  <si>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</si>
  <si>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</si>
  <si>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</si>
  <si>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</si>
  <si>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</si>
  <si>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</si>
  <si>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</si>
  <si>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</si>
  <si>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</si>
  <si>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</si>
  <si>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</si>
  <si>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</si>
  <si>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</si>
  <si>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</si>
  <si>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</si>
  <si>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</si>
  <si>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</si>
  <si>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</si>
  <si>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</si>
  <si>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</si>
  <si>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</si>
  <si>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</si>
  <si>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</si>
  <si>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</si>
  <si>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</si>
  <si>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</si>
  <si>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</si>
  <si>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</si>
  <si>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</si>
  <si>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</si>
  <si>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</si>
  <si>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</si>
  <si>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</si>
  <si>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</si>
  <si>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</si>
  <si>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</si>
  <si>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</si>
  <si>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</si>
  <si>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</si>
  <si>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</si>
  <si>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</si>
  <si>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</si>
  <si>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</si>
  <si>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</si>
  <si>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</si>
  <si>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</si>
  <si>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</si>
  <si>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</si>
  <si>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</si>
  <si>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</si>
  <si>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</si>
  <si>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</si>
  <si>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</si>
  <si>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</si>
  <si>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</si>
  <si>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</si>
  <si>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</si>
  <si>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</si>
  <si>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</si>
  <si>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</si>
  <si>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</si>
  <si>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</si>
  <si>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</si>
  <si>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</si>
  <si>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</si>
  <si>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</si>
  <si>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</si>
  <si>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</si>
  <si>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</si>
  <si>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</si>
  <si>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</si>
  <si>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</si>
  <si>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</si>
  <si>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</si>
  <si>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</si>
  <si>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</si>
  <si>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</si>
  <si>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</si>
  <si>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</si>
  <si>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</si>
  <si>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</si>
  <si>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</si>
  <si>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</si>
  <si>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</si>
  <si>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</si>
  <si>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</si>
  <si>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</si>
  <si>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</si>
  <si>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</si>
  <si>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</si>
  <si>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</si>
  <si>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</si>
  <si>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</si>
  <si>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</si>
  <si>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</si>
  <si>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</si>
  <si>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</si>
  <si>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</si>
  <si>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</si>
  <si>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</si>
  <si>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</si>
  <si>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</si>
  <si>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</si>
  <si>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</si>
  <si>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</si>
  <si>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</si>
  <si>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</si>
  <si>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</si>
  <si>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</si>
  <si>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</si>
  <si>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</si>
  <si>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</si>
  <si>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</si>
  <si>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</si>
  <si>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</si>
  <si>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</si>
  <si>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</si>
  <si>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</si>
  <si>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</si>
  <si>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</si>
  <si>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</si>
  <si>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</si>
  <si>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</si>
  <si>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</si>
  <si>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</si>
  <si>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</si>
  <si>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</si>
  <si>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</si>
  <si>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</si>
  <si>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</si>
  <si>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</si>
  <si>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</si>
  <si>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</si>
  <si>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</si>
  <si>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</si>
  <si>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</si>
  <si>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</si>
  <si>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</si>
  <si>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</si>
  <si>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</si>
  <si>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</si>
  <si>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</si>
  <si>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</si>
  <si>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</si>
  <si>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</si>
  <si>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</si>
  <si>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</si>
  <si>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</si>
  <si>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</si>
  <si>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</si>
  <si>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</si>
  <si>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</si>
  <si>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</si>
  <si>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</si>
  <si>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</si>
  <si>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</si>
  <si>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</si>
  <si>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</si>
  <si>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</si>
  <si>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</si>
  <si>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</si>
  <si>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</si>
  <si>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</si>
  <si>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</si>
  <si>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</si>
  <si>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</si>
  <si>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</si>
  <si>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</si>
  <si>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</si>
  <si>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</si>
  <si>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</si>
  <si>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</si>
  <si>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</si>
  <si>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</si>
  <si>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</si>
  <si>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</si>
  <si>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</si>
  <si>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</si>
  <si>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</si>
  <si>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</si>
  <si>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</si>
  <si>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</si>
  <si>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</si>
  <si>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</si>
  <si>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</si>
  <si>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</si>
  <si>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</si>
  <si>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</si>
  <si>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</si>
  <si>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</si>
  <si>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</si>
  <si>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</si>
  <si>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</si>
  <si>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</si>
  <si>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</si>
  <si>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</si>
  <si>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</si>
  <si>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</si>
  <si>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</si>
  <si>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</si>
  <si>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</si>
  <si>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</si>
  <si>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</si>
  <si>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</si>
  <si>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</si>
  <si>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</si>
  <si>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</si>
  <si>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</si>
  <si>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</si>
  <si>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</si>
  <si>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</si>
  <si>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</si>
  <si>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</si>
  <si>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</si>
  <si>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</si>
  <si>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</si>
  <si>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</si>
  <si>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</si>
  <si>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</si>
  <si>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</si>
  <si>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</si>
  <si>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</si>
  <si>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</si>
  <si>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</si>
  <si>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</si>
  <si>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</si>
  <si>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</si>
  <si>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</si>
  <si>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</si>
  <si>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</si>
  <si>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</si>
  <si>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</si>
  <si>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</si>
  <si>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</si>
  <si>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</si>
  <si>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</si>
  <si>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</si>
  <si>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</si>
  <si>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</si>
  <si>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</si>
  <si>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</si>
  <si>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</si>
  <si>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</si>
  <si>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</si>
  <si>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</si>
  <si>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</si>
  <si>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</si>
  <si>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</si>
  <si>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</si>
  <si>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</si>
  <si>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</si>
  <si>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</si>
  <si>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</si>
  <si>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</si>
  <si>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</si>
  <si>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</si>
  <si>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</si>
  <si>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</si>
  <si>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</si>
  <si>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</si>
  <si>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</si>
  <si>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</si>
  <si>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</si>
  <si>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</si>
  <si>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</si>
  <si>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</si>
  <si>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</si>
  <si>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</si>
  <si>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</si>
  <si>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</si>
  <si>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</si>
  <si>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</si>
  <si>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</si>
  <si>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</si>
  <si>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</si>
  <si>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</si>
  <si>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</si>
  <si>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</si>
  <si>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</si>
  <si>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</si>
  <si>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</si>
  <si>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</si>
  <si>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</si>
  <si>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</si>
  <si>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</si>
  <si>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</si>
  <si>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</si>
  <si>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</si>
  <si>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</si>
  <si>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</si>
  <si>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</si>
  <si>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</si>
  <si>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</si>
  <si>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</si>
  <si>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</si>
  <si>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</si>
  <si>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</si>
  <si>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</si>
  <si>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</si>
  <si>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</si>
  <si>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</si>
  <si>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</si>
  <si>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</si>
  <si>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</si>
  <si>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</si>
  <si>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</si>
  <si>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</si>
  <si>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</si>
  <si>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</si>
  <si>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</si>
  <si>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</si>
  <si>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</si>
  <si>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</si>
  <si>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</si>
  <si>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</si>
  <si>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</si>
  <si>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</si>
  <si>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</si>
  <si>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</si>
  <si>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</si>
  <si>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</si>
  <si>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</si>
  <si>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</si>
  <si>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</si>
  <si>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</si>
  <si>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</si>
  <si>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</si>
  <si>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</si>
  <si>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</si>
  <si>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</si>
  <si>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</si>
  <si>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</si>
  <si>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</si>
  <si>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</si>
  <si>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</si>
  <si>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</si>
  <si>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</si>
  <si>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</si>
  <si>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</si>
  <si>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</si>
  <si>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</si>
  <si>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</si>
  <si>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</si>
  <si>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</si>
  <si>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</si>
  <si>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</si>
  <si>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</si>
  <si>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</si>
  <si>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</si>
  <si>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</si>
  <si>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</si>
  <si>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</si>
  <si>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</si>
  <si>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</si>
  <si>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</si>
  <si>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</si>
  <si>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</si>
  <si>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</si>
  <si>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</si>
  <si>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</si>
  <si>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</si>
  <si>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</si>
  <si>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</si>
  <si>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</si>
  <si>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</si>
  <si>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</si>
  <si>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</si>
  <si>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</si>
  <si>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</si>
  <si>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</si>
  <si>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</si>
  <si>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</si>
  <si>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</si>
  <si>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</si>
  <si>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</si>
  <si>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</si>
  <si>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</si>
  <si>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</si>
  <si>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</si>
  <si>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</si>
  <si>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</si>
  <si>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</si>
  <si>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</si>
  <si>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</si>
  <si>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</si>
  <si>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</si>
  <si>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</si>
  <si>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</si>
  <si>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</si>
  <si>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</si>
  <si>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</si>
  <si>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</si>
  <si>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</si>
  <si>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</si>
  <si>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</si>
  <si>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</si>
  <si>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</si>
  <si>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</si>
  <si>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</si>
  <si>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</si>
  <si>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</si>
  <si>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</si>
  <si>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</si>
  <si>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</si>
  <si>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</si>
  <si>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</si>
  <si>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</si>
  <si>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</si>
  <si>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</si>
  <si>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</si>
  <si>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</si>
  <si>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</si>
  <si>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</si>
  <si>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</si>
  <si>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</si>
  <si>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</si>
  <si>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</si>
  <si>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</si>
  <si>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</si>
  <si>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</si>
  <si>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</si>
  <si>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</si>
  <si>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</si>
  <si>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</si>
  <si>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</si>
  <si>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</si>
  <si>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</si>
  <si>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</si>
  <si>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</si>
  <si>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</si>
  <si>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</si>
  <si>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</si>
  <si>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</si>
  <si>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</si>
  <si>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</si>
  <si>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</si>
  <si>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</si>
  <si>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</si>
  <si>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</si>
  <si>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</si>
  <si>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</si>
  <si>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</si>
  <si>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</si>
  <si>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</si>
  <si>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</si>
  <si>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</si>
  <si>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</si>
  <si>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</si>
  <si>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</si>
  <si>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</si>
  <si>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</si>
  <si>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</si>
  <si>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</si>
  <si>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</si>
  <si>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</si>
  <si>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</si>
  <si>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</si>
  <si>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</si>
  <si>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</si>
  <si>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</si>
  <si>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</si>
  <si>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</si>
  <si>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</si>
  <si>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</si>
  <si>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</si>
  <si>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</si>
  <si>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</si>
  <si>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</si>
  <si>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</si>
  <si>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</si>
  <si>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</si>
  <si>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</si>
  <si>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</si>
  <si>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</si>
  <si>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</si>
  <si>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</si>
  <si>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</si>
  <si>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</si>
  <si>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</si>
  <si>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</si>
  <si>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</si>
  <si>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</si>
  <si>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</si>
  <si>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</si>
  <si>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</si>
  <si>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</si>
  <si>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</si>
  <si>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</si>
  <si>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</si>
  <si>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</si>
  <si>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</si>
  <si>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</si>
  <si>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</si>
  <si>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</si>
  <si>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</si>
  <si>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</si>
  <si>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</si>
  <si>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</si>
  <si>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</si>
  <si>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</si>
  <si>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</si>
  <si>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</si>
  <si>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</si>
  <si>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</si>
  <si>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</si>
  <si>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</si>
  <si>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</si>
  <si>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</si>
  <si>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</si>
  <si>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</si>
  <si>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</si>
  <si>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</si>
  <si>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</si>
  <si>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</si>
  <si>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</si>
  <si>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</si>
  <si>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</si>
  <si>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</si>
  <si>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</si>
  <si>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</si>
  <si>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</si>
  <si>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</si>
  <si>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</si>
  <si>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</si>
  <si>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</si>
  <si>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</si>
  <si>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</si>
  <si>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</si>
  <si>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</si>
  <si>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</si>
  <si>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</si>
  <si>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</si>
  <si>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</si>
  <si>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</si>
  <si>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</si>
  <si>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</si>
  <si>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</si>
  <si>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</si>
  <si>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</si>
  <si>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</si>
  <si>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</si>
  <si>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</si>
  <si>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</si>
  <si>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</si>
  <si>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</si>
  <si>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</si>
  <si>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</si>
  <si>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</si>
  <si>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</si>
  <si>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</si>
  <si>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</si>
  <si>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</si>
  <si>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</si>
  <si>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</si>
  <si>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</si>
  <si>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</si>
  <si>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</si>
  <si>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</si>
  <si>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</si>
  <si>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</si>
  <si>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</si>
  <si>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</si>
  <si>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</si>
  <si>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</si>
  <si>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</si>
  <si>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</si>
  <si>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</si>
  <si>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</si>
  <si>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</si>
  <si>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</si>
  <si>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</si>
  <si>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</si>
  <si>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</si>
  <si>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</si>
  <si>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</si>
  <si>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</si>
  <si>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</si>
  <si>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</si>
  <si>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</si>
  <si>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</si>
  <si>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</si>
  <si>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</si>
  <si>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</si>
  <si>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</si>
  <si>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</si>
  <si>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</si>
  <si>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</si>
  <si>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</si>
  <si>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</si>
  <si>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</si>
  <si>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</si>
  <si>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</si>
  <si>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</si>
  <si>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</si>
  <si>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</si>
  <si>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</si>
  <si>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</si>
  <si>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</si>
  <si>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</si>
  <si>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</si>
  <si>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</si>
  <si>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</si>
  <si>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</si>
  <si>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</si>
  <si>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</si>
  <si>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</si>
  <si>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</si>
  <si>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</si>
  <si>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</si>
  <si>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</si>
  <si>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</si>
  <si>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</si>
  <si>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</si>
  <si>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</si>
  <si>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</si>
  <si>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</si>
  <si>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</si>
  <si>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</si>
  <si>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</si>
  <si>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</si>
  <si>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</si>
  <si>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</si>
  <si>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</si>
  <si>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</si>
  <si>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</si>
  <si>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</si>
  <si>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</si>
  <si>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</si>
  <si>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</si>
  <si>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</si>
  <si>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</si>
  <si>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</si>
  <si>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</si>
  <si>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</si>
  <si>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</si>
  <si>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</si>
  <si>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</si>
  <si>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</si>
  <si>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</si>
  <si>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</si>
  <si>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</si>
  <si>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</si>
  <si>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</si>
  <si>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</si>
  <si>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</si>
  <si>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</si>
  <si>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</si>
  <si>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</si>
  <si>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</si>
  <si>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</si>
  <si>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</si>
  <si>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</si>
  <si>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</si>
  <si>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</si>
  <si>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</si>
  <si>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</si>
  <si>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</si>
  <si>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</si>
  <si>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</si>
  <si>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</si>
  <si>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</si>
  <si>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</si>
  <si>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</si>
  <si>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</si>
  <si>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</si>
  <si>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</si>
  <si>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</si>
  <si>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</si>
  <si>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</si>
  <si>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</si>
  <si>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</si>
  <si>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</si>
  <si>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</si>
  <si>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</si>
  <si>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</si>
  <si>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</si>
  <si>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</si>
  <si>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</si>
  <si>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</si>
  <si>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</si>
  <si>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</si>
  <si>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</si>
  <si>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</si>
  <si>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</si>
  <si>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</si>
  <si>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</si>
  <si>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</si>
  <si>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</si>
  <si>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</si>
  <si>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</si>
  <si>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</si>
  <si>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</si>
  <si>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</si>
  <si>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</si>
  <si>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</si>
  <si>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</si>
  <si>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</si>
  <si>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</si>
  <si>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</si>
  <si>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</si>
  <si>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</si>
  <si>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</si>
  <si>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</si>
  <si>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</si>
  <si>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</si>
  <si>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</si>
  <si>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</si>
  <si>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</si>
  <si>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</si>
  <si>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</si>
  <si>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</si>
  <si>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</si>
  <si>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</si>
  <si>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</si>
  <si>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</si>
  <si>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</si>
  <si>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</si>
  <si>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</si>
  <si>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</si>
  <si>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</si>
  <si>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</si>
  <si>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</si>
  <si>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</si>
  <si>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</si>
  <si>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</si>
  <si>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</si>
  <si>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</si>
  <si>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</si>
  <si>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</si>
  <si>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</si>
  <si>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</si>
  <si>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</si>
  <si>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</si>
  <si>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</si>
  <si>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</si>
  <si>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</si>
  <si>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</si>
  <si>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</si>
  <si>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</si>
  <si>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</si>
  <si>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</si>
  <si>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</si>
  <si>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</si>
  <si>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</si>
  <si>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</si>
  <si>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</si>
  <si>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</si>
  <si>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</si>
  <si>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</si>
  <si>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</si>
  <si>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</si>
  <si>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</si>
  <si>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</si>
  <si>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</si>
  <si>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</si>
  <si>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</si>
  <si>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</si>
  <si>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</si>
  <si>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</si>
  <si>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</si>
  <si>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</si>
  <si>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</si>
  <si>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</si>
  <si>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</si>
  <si>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</si>
  <si>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</si>
  <si>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</si>
  <si>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</si>
  <si>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</si>
  <si>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</si>
  <si>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</si>
  <si>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</si>
  <si>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</si>
  <si>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</si>
  <si>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</si>
  <si>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</si>
  <si>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</si>
  <si>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</si>
  <si>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</si>
  <si>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</si>
  <si>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</si>
  <si>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</si>
  <si>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</si>
  <si>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</si>
  <si>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</si>
  <si>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</si>
  <si>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</si>
  <si>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</si>
  <si>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</si>
  <si>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</si>
  <si>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</si>
  <si>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</si>
  <si>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</si>
  <si>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</si>
  <si>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</si>
  <si>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</si>
  <si>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</si>
  <si>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</si>
  <si>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</si>
  <si>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</si>
  <si>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</si>
  <si>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</si>
  <si>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</si>
  <si>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</si>
  <si>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</si>
  <si>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</si>
  <si>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</si>
  <si>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</si>
  <si>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</si>
  <si>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</si>
  <si>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</si>
  <si>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</si>
  <si>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</si>
  <si>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</si>
  <si>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</si>
  <si>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</si>
  <si>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</si>
  <si>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</si>
  <si>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</si>
  <si>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</si>
  <si>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</si>
  <si>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</si>
  <si>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</si>
  <si>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</si>
  <si>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</si>
  <si>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</si>
  <si>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</si>
  <si>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</si>
  <si>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</si>
  <si>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</si>
  <si>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</si>
  <si>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</si>
  <si>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</si>
  <si>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</si>
  <si>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</si>
  <si>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</si>
  <si>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</si>
  <si>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</si>
  <si>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</si>
  <si>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</si>
  <si>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</si>
  <si>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</si>
  <si>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</si>
  <si>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</si>
  <si>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</si>
  <si>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</si>
  <si>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</si>
  <si>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</si>
  <si>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</si>
  <si>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</si>
  <si>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</si>
  <si>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</si>
  <si>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</si>
  <si>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</si>
  <si>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</si>
  <si>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</si>
  <si>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</si>
  <si>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</si>
  <si>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</si>
  <si>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</si>
  <si>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</si>
  <si>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</si>
  <si>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</si>
  <si>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</si>
  <si>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</si>
  <si>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</si>
  <si>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</si>
  <si>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</si>
  <si>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</si>
  <si>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</si>
  <si>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</si>
  <si>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</si>
  <si>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</si>
  <si>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</si>
  <si>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</si>
  <si>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</si>
  <si>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</si>
  <si>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</si>
  <si>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</si>
  <si>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</si>
  <si>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</si>
  <si>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</si>
  <si>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</si>
  <si>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</si>
  <si>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</si>
  <si>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</si>
  <si>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</si>
  <si>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</si>
  <si>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</si>
  <si>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</si>
  <si>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</si>
  <si>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</si>
  <si>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</si>
  <si>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</si>
  <si>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</si>
  <si>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</si>
  <si>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</si>
  <si>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</si>
  <si>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</si>
  <si>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</si>
  <si>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</si>
  <si>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</si>
  <si>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</si>
  <si>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</si>
  <si>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</si>
  <si>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</si>
  <si>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</si>
  <si>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</si>
  <si>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</si>
  <si>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</si>
  <si>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</si>
  <si>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</si>
  <si>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</si>
  <si>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</si>
  <si>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</si>
  <si>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</si>
  <si>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</si>
  <si>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</si>
  <si>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</si>
  <si>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</si>
  <si>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</si>
  <si>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</si>
  <si>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</si>
  <si>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</si>
  <si>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</si>
  <si>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</si>
  <si>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</si>
  <si>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</si>
  <si>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</si>
  <si>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</si>
  <si>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</si>
  <si>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</si>
  <si>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</si>
  <si>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</si>
  <si>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</si>
  <si>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</si>
  <si>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</si>
  <si>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</si>
  <si>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</si>
  <si>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</si>
  <si>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</si>
  <si>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</si>
  <si>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</si>
  <si>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</si>
  <si>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</si>
  <si>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</si>
  <si>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</si>
  <si>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</si>
  <si>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</si>
  <si>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</si>
  <si>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</si>
  <si>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</si>
  <si>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</si>
  <si>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</si>
  <si>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</si>
  <si>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</si>
  <si>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</si>
  <si>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</si>
  <si>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</si>
  <si>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</si>
  <si>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</si>
  <si>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</si>
  <si>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</si>
  <si>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</si>
  <si>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</si>
  <si>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</si>
  <si>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</si>
  <si>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</si>
  <si>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</si>
  <si>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</si>
  <si>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</si>
  <si>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</si>
  <si>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</si>
  <si>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</si>
  <si>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</si>
  <si>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</si>
  <si>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</si>
  <si>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</si>
  <si>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</si>
  <si>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</si>
  <si>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</si>
  <si>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</si>
  <si>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</si>
  <si>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</si>
  <si>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</si>
  <si>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</si>
  <si>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</si>
  <si>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</si>
  <si>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</si>
  <si>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</si>
  <si>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</si>
  <si>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</si>
  <si>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</si>
  <si>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</si>
  <si>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</si>
  <si>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</si>
  <si>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</si>
  <si>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</si>
  <si>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</si>
  <si>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</si>
  <si>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</si>
  <si>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</si>
  <si>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</si>
  <si>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</si>
  <si>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</si>
  <si>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</si>
  <si>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</si>
  <si>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</si>
  <si>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</si>
  <si>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</si>
  <si>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</si>
  <si>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</si>
  <si>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</si>
  <si>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</si>
  <si>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</si>
  <si>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</si>
  <si>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</si>
  <si>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</si>
  <si>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</si>
  <si>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</si>
  <si>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</si>
  <si>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</si>
  <si>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</si>
  <si>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</si>
  <si>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</si>
  <si>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</si>
  <si>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</si>
  <si>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</si>
  <si>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</si>
  <si>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</si>
  <si>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</si>
  <si>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</si>
  <si>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</si>
  <si>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</si>
  <si>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</si>
  <si>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</si>
  <si>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</si>
  <si>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</si>
  <si>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</si>
  <si>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</si>
  <si>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</si>
  <si>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</si>
  <si>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</si>
  <si>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</si>
  <si>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</si>
  <si>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</si>
  <si>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</si>
  <si>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</si>
  <si>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</si>
  <si>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</si>
  <si>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</si>
  <si>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</si>
  <si>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</si>
  <si>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</si>
  <si>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</si>
  <si>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</si>
  <si>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</si>
  <si>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</si>
  <si>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</si>
  <si>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</si>
  <si>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</si>
  <si>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</si>
  <si>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</si>
  <si>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</si>
  <si>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</si>
  <si>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</si>
  <si>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</si>
  <si>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</si>
  <si>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</si>
  <si>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</si>
  <si>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</si>
  <si>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</si>
  <si>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</si>
  <si>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</si>
  <si>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</si>
  <si>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</si>
  <si>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</si>
  <si>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</si>
  <si>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</si>
  <si>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</si>
  <si>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</si>
  <si>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</si>
  <si>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</si>
  <si>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</si>
  <si>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</si>
  <si>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</si>
  <si>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</si>
  <si>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</si>
  <si>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</si>
  <si>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</si>
  <si>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</si>
  <si>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</si>
  <si>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</si>
  <si>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</si>
  <si>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</si>
  <si>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</si>
  <si>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</si>
  <si>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</si>
  <si>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</si>
  <si>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</si>
  <si>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</si>
  <si>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</si>
  <si>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</si>
  <si>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</si>
  <si>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</si>
  <si>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</si>
  <si>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</si>
  <si>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</si>
  <si>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</si>
  <si>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</si>
  <si>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</si>
  <si>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</si>
  <si>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</si>
  <si>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</si>
  <si>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</si>
  <si>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</si>
  <si>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</si>
  <si>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</si>
  <si>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</si>
  <si>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</si>
  <si>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</si>
  <si>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</si>
  <si>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</si>
  <si>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</si>
  <si>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</si>
  <si>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</si>
  <si>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</si>
  <si>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</si>
  <si>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</si>
  <si>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</si>
  <si>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</si>
  <si>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</si>
  <si>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</si>
  <si>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</si>
  <si>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</si>
  <si>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</si>
  <si>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</si>
  <si>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</si>
  <si>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</si>
  <si>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</si>
  <si>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</si>
  <si>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</si>
  <si>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</si>
  <si>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</si>
  <si>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</si>
  <si>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</si>
  <si>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</si>
  <si>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</si>
  <si>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</si>
  <si>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</si>
  <si>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</si>
  <si>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</si>
  <si>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</si>
  <si>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</si>
  <si>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</si>
  <si>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</si>
  <si>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</si>
  <si>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</si>
  <si>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</si>
  <si>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</si>
  <si>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</si>
  <si>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</si>
  <si>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</si>
  <si>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</si>
  <si>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</si>
  <si>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</si>
  <si>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</si>
  <si>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</si>
  <si>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</si>
  <si>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</si>
  <si>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</si>
  <si>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</si>
  <si>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</si>
  <si>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</si>
  <si>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</si>
  <si>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</si>
  <si>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</si>
  <si>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</si>
  <si>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</si>
  <si>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</si>
  <si>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</si>
  <si>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</si>
  <si>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</si>
  <si>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</si>
  <si>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</si>
  <si>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</si>
  <si>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</si>
  <si>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</si>
  <si>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</si>
  <si>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</si>
  <si>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</si>
  <si>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</si>
  <si>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</si>
  <si>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</si>
  <si>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</si>
  <si>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</si>
  <si>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</si>
  <si>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</si>
  <si>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</si>
  <si>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</si>
  <si>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</si>
  <si>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</si>
  <si>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</si>
  <si>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</si>
  <si>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</si>
  <si>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</si>
  <si>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</si>
  <si>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</si>
  <si>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</si>
  <si>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</si>
  <si>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</si>
  <si>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</si>
  <si>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</si>
  <si>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</si>
  <si>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</si>
  <si>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</si>
  <si>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</si>
  <si>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</si>
  <si>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</si>
  <si>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</si>
  <si>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</si>
  <si>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</si>
  <si>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</si>
  <si>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</si>
  <si>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</si>
  <si>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</si>
  <si>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</si>
  <si>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</si>
  <si>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</si>
  <si>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</si>
  <si>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</si>
  <si>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</si>
  <si>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</si>
  <si>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</si>
  <si>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</si>
  <si>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</si>
  <si>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</si>
  <si>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</si>
  <si>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</si>
  <si>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</si>
  <si>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</si>
  <si>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</si>
  <si>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</si>
  <si>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</si>
  <si>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</si>
  <si>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</si>
  <si>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</si>
  <si>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</si>
  <si>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</si>
  <si>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</si>
  <si>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</si>
  <si>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</si>
  <si>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</si>
  <si>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</si>
  <si>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</si>
  <si>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</si>
  <si>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</si>
  <si>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</si>
  <si>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</si>
  <si>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</si>
  <si>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</si>
  <si>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</si>
  <si>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</si>
  <si>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</si>
  <si>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</si>
  <si>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</si>
  <si>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</si>
  <si>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</si>
  <si>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</si>
  <si>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</si>
  <si>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</si>
  <si>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</si>
  <si>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</si>
  <si>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</si>
  <si>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</si>
  <si>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</si>
  <si>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</si>
  <si>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</si>
  <si>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</si>
  <si>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</si>
  <si>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</si>
  <si>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</si>
  <si>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</si>
  <si>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</si>
  <si>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</si>
  <si>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</si>
  <si>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</si>
  <si>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</si>
  <si>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</si>
  <si>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</si>
  <si>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</si>
  <si>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</si>
  <si>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</si>
  <si>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</si>
  <si>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</si>
  <si>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</si>
  <si>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</si>
  <si>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</si>
  <si>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</si>
  <si>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</si>
  <si>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</si>
  <si>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</si>
  <si>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</si>
  <si>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</si>
  <si>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</si>
  <si>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</si>
  <si>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</si>
  <si>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</si>
  <si>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</si>
  <si>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</si>
  <si>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</si>
  <si>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</si>
  <si>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</si>
  <si>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</si>
  <si>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</si>
  <si>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</si>
  <si>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</si>
  <si>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</si>
  <si>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</si>
  <si>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</si>
  <si>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</si>
  <si>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</si>
  <si>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</si>
  <si>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</si>
  <si>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</si>
  <si>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</si>
  <si>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</si>
  <si>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</si>
  <si>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</si>
  <si>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</si>
  <si>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</si>
  <si>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</si>
  <si>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</si>
  <si>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</si>
  <si>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</si>
  <si>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</si>
  <si>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</si>
  <si>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</si>
  <si>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</si>
  <si>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</si>
  <si>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</si>
  <si>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</si>
  <si>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</si>
  <si>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</si>
  <si>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</si>
  <si>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</si>
  <si>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</si>
  <si>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</si>
  <si>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</si>
  <si>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</si>
  <si>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</si>
  <si>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</si>
  <si>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</si>
  <si>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</si>
  <si>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</si>
  <si>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</si>
  <si>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</si>
  <si>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</si>
  <si>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</si>
  <si>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</si>
  <si>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</si>
  <si>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</si>
  <si>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</si>
  <si>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</si>
  <si>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</si>
  <si>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</si>
  <si>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</si>
  <si>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</si>
  <si>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</si>
  <si>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</si>
  <si>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</si>
  <si>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</si>
  <si>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</si>
  <si>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</si>
  <si>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</si>
  <si>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</si>
  <si>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</si>
  <si>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</si>
  <si>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</si>
  <si>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</si>
  <si>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</si>
  <si>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</si>
  <si>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</si>
  <si>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</si>
  <si>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</si>
  <si>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</si>
  <si>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</si>
  <si>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</si>
  <si>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</si>
  <si>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</si>
  <si>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</si>
  <si>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</si>
  <si>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</si>
  <si>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</si>
  <si>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</si>
  <si>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</si>
  <si>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</si>
  <si>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</si>
  <si>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</si>
  <si>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</si>
  <si>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</si>
  <si>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</si>
  <si>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</si>
  <si>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</si>
  <si>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</si>
  <si>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</si>
  <si>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</si>
  <si>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</si>
  <si>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</si>
  <si>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</si>
  <si>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</si>
  <si>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</si>
  <si>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</si>
  <si>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</si>
  <si>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</si>
  <si>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</si>
  <si>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</si>
  <si>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</si>
  <si>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</si>
  <si>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</si>
  <si>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</si>
  <si>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</si>
  <si>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</si>
  <si>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</si>
  <si>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</si>
  <si>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</si>
  <si>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</si>
  <si>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</si>
  <si>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</si>
  <si>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</si>
  <si>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</si>
  <si>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</si>
  <si>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</si>
  <si>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</si>
  <si>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</si>
  <si>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</si>
  <si>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</si>
  <si>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</si>
  <si>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</si>
  <si>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</si>
  <si>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</si>
  <si>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</si>
  <si>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</si>
  <si>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</si>
  <si>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</si>
  <si>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</si>
  <si>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</si>
  <si>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</si>
  <si>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</si>
  <si>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</si>
  <si>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</si>
  <si>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</si>
  <si>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</si>
  <si>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</si>
  <si>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</si>
  <si>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</si>
  <si>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</si>
  <si>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</si>
  <si>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</si>
  <si>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</si>
  <si>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</si>
  <si>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</si>
  <si>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</si>
  <si>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</si>
  <si>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</si>
  <si>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</si>
  <si>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</si>
  <si>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</si>
  <si>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</si>
  <si>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</si>
  <si>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</si>
  <si>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</si>
  <si>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</si>
  <si>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</si>
  <si>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</si>
  <si>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</si>
  <si>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</si>
  <si>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</si>
  <si>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</si>
  <si>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</si>
  <si>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</si>
  <si>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</si>
  <si>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</si>
  <si>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</si>
  <si>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</si>
  <si>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</si>
  <si>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</si>
  <si>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</si>
  <si>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</si>
  <si>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</si>
  <si>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</si>
  <si>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</si>
  <si>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</si>
  <si>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</si>
  <si>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</si>
  <si>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</si>
  <si>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</si>
  <si>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</si>
  <si>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</si>
  <si>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</si>
  <si>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</si>
  <si>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</si>
  <si>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</si>
  <si>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</si>
  <si>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</si>
  <si>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</si>
  <si>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</si>
  <si>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</si>
  <si>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</si>
  <si>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</si>
  <si>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</si>
  <si>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</si>
  <si>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</si>
  <si>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</si>
  <si>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</si>
  <si>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</si>
  <si>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</si>
  <si>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</si>
  <si>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</si>
  <si>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</si>
  <si>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</si>
  <si>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</si>
  <si>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</si>
  <si>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</si>
  <si>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</si>
  <si>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</si>
  <si>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</si>
  <si>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</si>
  <si>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</si>
  <si>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</si>
  <si>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</si>
  <si>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</si>
  <si>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</si>
  <si>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</si>
  <si>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</si>
  <si>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</si>
  <si>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</si>
  <si>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</si>
  <si>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</si>
  <si>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</si>
  <si>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</si>
  <si>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</si>
  <si>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</si>
  <si>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</si>
  <si>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</si>
  <si>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</si>
  <si>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</si>
  <si>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</si>
  <si>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</si>
  <si>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</si>
  <si>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</si>
  <si>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</si>
  <si>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</si>
  <si>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</si>
  <si>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</si>
  <si>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</si>
  <si>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</si>
  <si>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</si>
  <si>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</si>
  <si>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</si>
  <si>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</si>
  <si>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</si>
  <si>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</si>
  <si>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</si>
  <si>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</si>
  <si>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</si>
  <si>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</si>
  <si>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</si>
  <si>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</si>
  <si>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</si>
  <si>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</si>
  <si>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</si>
  <si>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</si>
  <si>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</si>
  <si>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</si>
  <si>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</si>
  <si>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</si>
  <si>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</si>
  <si>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</si>
  <si>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</si>
  <si>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</si>
  <si>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</si>
  <si>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</si>
  <si>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</si>
  <si>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</si>
  <si>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</si>
  <si>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</si>
  <si>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</si>
  <si>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</si>
  <si>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</si>
  <si>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</si>
  <si>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</si>
  <si>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</si>
  <si>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</si>
  <si>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</si>
  <si>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</si>
  <si>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</si>
  <si>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</si>
  <si>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</si>
  <si>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</si>
  <si>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</si>
  <si>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</si>
  <si>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</si>
  <si>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</si>
  <si>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</si>
  <si>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</si>
  <si>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</si>
  <si>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</si>
  <si>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</si>
  <si>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</si>
  <si>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</si>
  <si>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</si>
  <si>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</si>
  <si>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</si>
  <si>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</si>
  <si>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</si>
  <si>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</si>
  <si>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</si>
  <si>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</si>
  <si>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</si>
  <si>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</si>
  <si>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</si>
  <si>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</si>
  <si>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</si>
  <si>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</si>
  <si>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</si>
  <si>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</si>
  <si>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</si>
  <si>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</si>
  <si>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</si>
  <si>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</si>
  <si>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</si>
  <si>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</si>
  <si>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</si>
  <si>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</si>
  <si>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</si>
  <si>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</si>
  <si>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</si>
  <si>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</si>
  <si>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</si>
  <si>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</si>
  <si>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</si>
  <si>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</si>
  <si>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</si>
  <si>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</si>
  <si>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</si>
  <si>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</si>
  <si>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</si>
  <si>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</si>
  <si>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</si>
  <si>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</si>
  <si>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</si>
  <si>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</si>
  <si>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</si>
  <si>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</si>
  <si>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</si>
  <si>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</si>
  <si>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</si>
  <si>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</si>
  <si>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</si>
  <si>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</si>
  <si>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</si>
  <si>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</si>
  <si>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</si>
  <si>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</si>
  <si>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</si>
  <si>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</si>
  <si>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</si>
  <si>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</si>
  <si>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</si>
  <si>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</si>
  <si>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</si>
  <si>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</si>
  <si>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</si>
  <si>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</si>
  <si>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</si>
  <si>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</si>
  <si>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</si>
  <si>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</si>
  <si>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</si>
  <si>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</si>
  <si>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</si>
  <si>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</si>
  <si>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</si>
  <si>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</si>
  <si>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</si>
  <si>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</si>
  <si>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</si>
  <si>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</si>
  <si>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</si>
  <si>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</si>
  <si>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</si>
  <si>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</si>
  <si>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</si>
  <si>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</si>
  <si>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</si>
  <si>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</si>
  <si>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</si>
  <si>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</si>
  <si>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</si>
  <si>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</si>
  <si>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</si>
  <si>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</si>
  <si>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</si>
  <si>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</si>
  <si>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</si>
  <si>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</si>
  <si>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</si>
  <si>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</si>
  <si>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</si>
  <si>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</si>
  <si>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</si>
  <si>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</si>
  <si>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</si>
  <si>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</si>
  <si>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</si>
  <si>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</si>
  <si>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</si>
  <si>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</si>
  <si>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</si>
  <si>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</si>
  <si>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</si>
  <si>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</si>
  <si>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</si>
  <si>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</si>
  <si>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</si>
  <si>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</si>
  <si>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</si>
  <si>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</si>
  <si>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</si>
  <si>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</si>
  <si>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</si>
  <si>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</si>
  <si>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</si>
  <si>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</si>
  <si>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</si>
  <si>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</si>
  <si>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</si>
  <si>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</si>
  <si>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</si>
  <si>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</si>
  <si>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</si>
  <si>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</si>
  <si>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</si>
  <si>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</si>
  <si>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</si>
  <si>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</si>
  <si>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</si>
  <si>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</si>
  <si>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</si>
  <si>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</si>
  <si>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</si>
  <si>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</si>
  <si>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</si>
  <si>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</si>
  <si>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</si>
  <si>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</si>
  <si>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</si>
  <si>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</si>
  <si>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</si>
  <si>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</si>
  <si>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</si>
  <si>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</si>
  <si>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</si>
  <si>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</si>
  <si>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</si>
  <si>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</si>
  <si>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</si>
  <si>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</si>
  <si>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</si>
  <si>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</si>
  <si>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</si>
  <si>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</si>
  <si>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</si>
  <si>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</si>
  <si>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</si>
  <si>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</si>
  <si>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</si>
  <si>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</si>
  <si>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</si>
  <si>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</si>
  <si>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</si>
  <si>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</si>
  <si>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</si>
  <si>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</si>
  <si>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</si>
  <si>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</si>
  <si>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</si>
  <si>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</si>
  <si>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</si>
  <si>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</si>
  <si>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</si>
  <si>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</si>
  <si>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</si>
  <si>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</si>
  <si>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</si>
  <si>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</si>
  <si>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</si>
  <si>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</si>
  <si>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</si>
  <si>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</si>
  <si>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</si>
  <si>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</si>
  <si>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</si>
  <si>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</si>
  <si>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</si>
  <si>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</si>
  <si>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</si>
  <si>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</si>
  <si>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</si>
  <si>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</si>
  <si>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</si>
  <si>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</si>
  <si>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</si>
  <si>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</si>
  <si>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</si>
  <si>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</si>
  <si>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</si>
  <si>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</si>
  <si>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</si>
  <si>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</si>
  <si>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</si>
  <si>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</si>
  <si>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</si>
  <si>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</si>
  <si>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</si>
  <si>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</si>
  <si>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</si>
  <si>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</si>
  <si>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</si>
  <si>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</si>
  <si>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</si>
  <si>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</si>
  <si>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</si>
  <si>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</si>
  <si>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</si>
  <si>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</si>
  <si>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</si>
  <si>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</si>
  <si>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</si>
  <si>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</si>
  <si>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</si>
  <si>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</si>
  <si>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</si>
  <si>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</si>
  <si>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</si>
  <si>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</si>
  <si>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</si>
  <si>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</si>
  <si>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</si>
  <si>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</si>
  <si>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</si>
  <si>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</si>
  <si>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</si>
  <si>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</si>
  <si>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</si>
  <si>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</si>
  <si>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</si>
  <si>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</si>
  <si>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</si>
  <si>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</si>
  <si>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</si>
  <si>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</si>
  <si>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</si>
  <si>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</si>
  <si>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</si>
  <si>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</si>
  <si>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</si>
  <si>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</si>
  <si>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</si>
  <si>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</si>
  <si>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</si>
  <si>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</si>
  <si>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</si>
  <si>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</si>
  <si>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</si>
  <si>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</si>
  <si>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</si>
  <si>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</si>
  <si>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</si>
  <si>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</si>
  <si>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</si>
  <si>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</si>
  <si>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</si>
  <si>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</si>
  <si>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</si>
  <si>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</si>
  <si>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</si>
  <si>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</si>
  <si>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</si>
  <si>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</si>
  <si>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</si>
  <si>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</si>
  <si>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</si>
  <si>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</si>
  <si>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</si>
  <si>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</si>
  <si>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</si>
  <si>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</si>
  <si>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</si>
  <si>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</si>
  <si>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</si>
  <si>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</si>
  <si>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</si>
  <si>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</si>
  <si>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</si>
  <si>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</si>
  <si>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</si>
  <si>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</si>
  <si>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</si>
  <si>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</si>
  <si>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</si>
  <si>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</si>
  <si>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</si>
  <si>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</si>
  <si>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</si>
  <si>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</si>
  <si>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</si>
  <si>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</si>
  <si>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</si>
  <si>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</si>
  <si>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</si>
  <si>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</si>
  <si>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</si>
  <si>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</si>
  <si>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</si>
  <si>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</si>
  <si>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</si>
  <si>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</si>
  <si>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</si>
  <si>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</si>
  <si>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</si>
  <si>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</si>
  <si>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</si>
  <si>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</si>
  <si>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</si>
  <si>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</si>
  <si>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</si>
  <si>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</si>
  <si>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</si>
  <si>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</si>
  <si>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</si>
  <si>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</si>
  <si>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</si>
  <si>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</si>
  <si>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</si>
  <si>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</si>
  <si>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</si>
  <si>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</si>
  <si>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</si>
  <si>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</si>
  <si>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</si>
  <si>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</si>
  <si>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</si>
  <si>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</si>
  <si>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</si>
  <si>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</si>
  <si>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</si>
  <si>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</si>
  <si>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</si>
  <si>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</si>
  <si>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</si>
  <si>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</si>
  <si>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</si>
  <si>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</si>
  <si>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</si>
  <si>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</si>
  <si>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</si>
  <si>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</si>
  <si>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</si>
  <si>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</si>
  <si>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</si>
  <si>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</si>
  <si>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</si>
  <si>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</si>
  <si>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</si>
  <si>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</si>
  <si>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</si>
  <si>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</si>
  <si>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</si>
  <si>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</si>
  <si>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</si>
  <si>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</si>
  <si>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</si>
  <si>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</si>
  <si>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</si>
  <si>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</si>
  <si>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</si>
  <si>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</si>
  <si>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</si>
  <si>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</si>
  <si>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</si>
  <si>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</si>
  <si>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</si>
  <si>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</si>
  <si>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</si>
  <si>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</si>
  <si>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</si>
  <si>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</si>
  <si>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</si>
  <si>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</si>
  <si>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</si>
  <si>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</si>
  <si>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</si>
  <si>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</si>
  <si>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</si>
  <si>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</si>
  <si>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</si>
  <si>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</si>
  <si>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</si>
  <si>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</si>
  <si>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</si>
  <si>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</si>
  <si>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</si>
  <si>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</si>
  <si>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</si>
  <si>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</si>
  <si>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</si>
  <si>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</si>
  <si>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</si>
  <si>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</si>
  <si>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</si>
  <si>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</si>
  <si>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</si>
  <si>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</si>
  <si>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</si>
  <si>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</si>
  <si>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</si>
  <si>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</si>
  <si>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</si>
  <si>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</si>
  <si>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</si>
  <si>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</si>
  <si>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</si>
  <si>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</si>
  <si>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</si>
  <si>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</si>
  <si>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</si>
  <si>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</si>
  <si>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</si>
  <si>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</si>
  <si>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</si>
  <si>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</si>
  <si>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</si>
  <si>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</si>
  <si>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</si>
  <si>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</si>
  <si>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</si>
  <si>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</si>
  <si>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</si>
  <si>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</si>
  <si>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</si>
  <si>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</si>
  <si>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</si>
  <si>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</si>
  <si>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</si>
  <si>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</si>
  <si>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</si>
  <si>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</si>
  <si>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</si>
  <si>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</si>
  <si>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</si>
  <si>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</si>
  <si>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</si>
  <si>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</si>
  <si>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</si>
  <si>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</si>
  <si>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</si>
  <si>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</si>
  <si>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</si>
  <si>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</si>
  <si>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</si>
  <si>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</si>
  <si>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</si>
  <si>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</si>
  <si>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</si>
  <si>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</si>
  <si>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</si>
  <si>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</si>
  <si>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</si>
  <si>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</si>
  <si>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</si>
  <si>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</si>
  <si>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</si>
  <si>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</si>
  <si>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</si>
  <si>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</si>
  <si>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</si>
  <si>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</si>
  <si>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</si>
  <si>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</si>
  <si>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</si>
  <si>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</si>
  <si>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</si>
  <si>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</si>
  <si>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</si>
  <si>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</si>
  <si>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</si>
  <si>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</si>
  <si>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</si>
  <si>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</si>
  <si>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</si>
  <si>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</si>
  <si>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</si>
  <si>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</si>
  <si>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</si>
  <si>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</si>
  <si>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</si>
  <si>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</si>
  <si>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</si>
  <si>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</si>
  <si>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</si>
  <si>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</si>
  <si>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</si>
  <si>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</si>
  <si>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</si>
  <si>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</si>
  <si>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</si>
  <si>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</si>
  <si>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</si>
  <si>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</si>
  <si>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</si>
  <si>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</si>
  <si>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</si>
  <si>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</si>
  <si>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</si>
  <si>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</si>
  <si>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</si>
  <si>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</si>
  <si>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</si>
  <si>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</si>
  <si>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</si>
  <si>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</si>
  <si>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</si>
  <si>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</si>
  <si>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</si>
  <si>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</si>
  <si>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</si>
  <si>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</si>
  <si>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</si>
  <si>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</si>
  <si>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</si>
  <si>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</si>
  <si>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</si>
  <si>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</si>
  <si>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</si>
  <si>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</si>
  <si>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</si>
  <si>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</si>
  <si>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</si>
  <si>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</si>
  <si>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</si>
  <si>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</si>
  <si>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</si>
  <si>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</si>
  <si>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</si>
  <si>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</si>
  <si>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</si>
  <si>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</si>
  <si>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</si>
  <si>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</si>
  <si>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</si>
  <si>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</si>
  <si>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</si>
  <si>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</si>
  <si>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</si>
  <si>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</si>
  <si>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</si>
  <si>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</si>
  <si>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</si>
  <si>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</si>
  <si>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</si>
  <si>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</si>
  <si>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</si>
  <si>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</si>
  <si>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</si>
  <si>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</si>
  <si>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</si>
  <si>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</si>
  <si>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</si>
  <si>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</si>
  <si>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</si>
  <si>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</si>
  <si>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</si>
  <si>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</si>
  <si>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</si>
  <si>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</si>
  <si>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</si>
  <si>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</si>
  <si>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</si>
  <si>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</si>
  <si>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</si>
  <si>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</si>
  <si>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</si>
  <si>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</si>
  <si>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</si>
  <si>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</si>
  <si>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</si>
  <si>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</si>
  <si>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</si>
  <si>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</si>
  <si>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</si>
  <si>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</si>
  <si>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</si>
  <si>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</si>
  <si>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</si>
  <si>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</si>
  <si>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</si>
  <si>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</si>
  <si>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</si>
  <si>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</si>
  <si>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</si>
  <si>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</si>
  <si>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</si>
  <si>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</si>
  <si>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</si>
  <si>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</si>
  <si>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</si>
  <si>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</si>
  <si>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</si>
  <si>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</si>
  <si>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</si>
  <si>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</si>
  <si>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</si>
  <si>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</si>
  <si>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</si>
  <si>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</si>
  <si>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</si>
  <si>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</si>
  <si>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</si>
  <si>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</si>
  <si>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</si>
  <si>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</si>
  <si>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</si>
  <si>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</si>
  <si>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</si>
  <si>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</si>
  <si>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</si>
  <si>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</si>
  <si>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</si>
  <si>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</si>
  <si>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</si>
  <si>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</si>
  <si>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</si>
  <si>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</si>
  <si>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</si>
  <si>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</si>
  <si>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</si>
  <si>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</si>
  <si>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</si>
  <si>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</si>
  <si>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</si>
  <si>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</si>
  <si>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</si>
  <si>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</si>
  <si>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</si>
  <si>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</si>
  <si>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</si>
  <si>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</si>
  <si>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</si>
  <si>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</si>
  <si>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</si>
  <si>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</si>
  <si>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</si>
  <si>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</si>
  <si>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</si>
  <si>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</si>
  <si>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</si>
  <si>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</si>
  <si>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</si>
  <si>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</si>
  <si>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</si>
  <si>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</si>
  <si>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</si>
  <si>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</si>
  <si>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</si>
  <si>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</si>
  <si>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</si>
  <si>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</si>
  <si>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</si>
  <si>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</si>
  <si>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</si>
  <si>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</si>
  <si>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</si>
  <si>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</si>
  <si>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</si>
  <si>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</si>
  <si>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</si>
  <si>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</si>
  <si>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</si>
  <si>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</si>
  <si>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</si>
  <si>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</si>
  <si>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</si>
  <si>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</si>
  <si>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</si>
  <si>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</si>
  <si>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</si>
  <si>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</si>
  <si>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</si>
  <si>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</si>
  <si>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</si>
  <si>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</si>
  <si>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</si>
  <si>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</si>
  <si>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</si>
  <si>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</si>
  <si>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</si>
  <si>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</si>
  <si>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</si>
  <si>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</si>
  <si>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</si>
  <si>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</si>
  <si>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</si>
  <si>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</si>
  <si>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</si>
  <si>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</si>
  <si>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</si>
  <si>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</si>
  <si>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</si>
  <si>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</si>
  <si>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</si>
  <si>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</si>
  <si>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</si>
  <si>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</si>
  <si>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</si>
  <si>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</si>
  <si>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</si>
  <si>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</si>
  <si>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</si>
  <si>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</si>
  <si>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</si>
  <si>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</si>
  <si>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</si>
  <si>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</si>
  <si>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</si>
  <si>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</si>
  <si>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</si>
  <si>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</si>
  <si>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</si>
  <si>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</si>
  <si>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</si>
  <si>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</si>
  <si>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</si>
  <si>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</si>
  <si>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</si>
  <si>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</si>
  <si>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</si>
  <si>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</si>
  <si>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</si>
  <si>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</si>
  <si>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</si>
  <si>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</si>
  <si>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</si>
  <si>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</si>
  <si>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</si>
  <si>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</si>
  <si>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</si>
  <si>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</si>
  <si>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</si>
  <si>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</si>
  <si>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</si>
  <si>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</si>
  <si>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</si>
  <si>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</si>
  <si>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</si>
  <si>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</si>
  <si>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</si>
  <si>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</si>
  <si>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</si>
  <si>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</si>
  <si>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</si>
  <si>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</si>
  <si>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</si>
  <si>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</si>
  <si>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</si>
  <si>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</si>
  <si>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</si>
  <si>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</si>
  <si>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</si>
  <si>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</si>
  <si>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</si>
  <si>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</si>
  <si>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</si>
  <si>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</si>
  <si>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</si>
  <si>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</si>
  <si>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</si>
  <si>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</si>
  <si>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</si>
  <si>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</si>
  <si>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</si>
  <si>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</si>
  <si>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</si>
  <si>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</si>
  <si>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</si>
  <si>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</si>
  <si>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</si>
  <si>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</si>
  <si>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</si>
  <si>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</si>
  <si>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</si>
  <si>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</si>
  <si>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</si>
  <si>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</si>
  <si>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</si>
  <si>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</si>
  <si>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</si>
  <si>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</si>
  <si>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</si>
  <si>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</si>
  <si>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</si>
  <si>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</si>
  <si>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</si>
  <si>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</si>
  <si>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</si>
  <si>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</si>
  <si>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</si>
  <si>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</si>
  <si>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</si>
  <si>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</si>
  <si>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</si>
  <si>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</si>
  <si>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</si>
  <si>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</si>
  <si>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</si>
  <si>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</si>
  <si>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</si>
  <si>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</si>
  <si>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</si>
  <si>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</si>
  <si>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</si>
  <si>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</si>
  <si>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</si>
  <si>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</si>
  <si>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</si>
  <si>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</si>
  <si>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</si>
  <si>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</si>
  <si>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</si>
  <si>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</si>
  <si>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</si>
  <si>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</si>
  <si>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</si>
  <si>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</si>
  <si>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</si>
  <si>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</si>
  <si>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</si>
  <si>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</si>
  <si>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</si>
  <si>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</si>
  <si>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</si>
  <si>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</si>
  <si>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</si>
  <si>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</si>
  <si>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</si>
  <si>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</si>
  <si>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</si>
  <si>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</si>
  <si>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</si>
  <si>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</si>
  <si>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</si>
  <si>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</si>
  <si>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</si>
  <si>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</si>
  <si>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</si>
  <si>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</si>
  <si>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</si>
  <si>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</si>
  <si>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</si>
  <si>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</si>
  <si>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</si>
  <si>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</si>
  <si>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</si>
  <si>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</si>
  <si>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</si>
  <si>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</si>
  <si>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</si>
  <si>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</si>
  <si>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</si>
  <si>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</si>
  <si>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</si>
  <si>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</si>
  <si>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</si>
  <si>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</si>
  <si>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</si>
  <si>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</si>
  <si>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</si>
  <si>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</si>
  <si>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</si>
  <si>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</si>
  <si>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</si>
  <si>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</si>
  <si>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</si>
  <si>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</si>
  <si>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</si>
  <si>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</si>
  <si>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</si>
  <si>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</si>
  <si>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</si>
  <si>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</si>
  <si>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</si>
  <si>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</si>
  <si>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</si>
  <si>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</si>
  <si>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</si>
  <si>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</si>
  <si>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</si>
  <si>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</si>
  <si>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</si>
  <si>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</si>
  <si>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</si>
  <si>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</si>
  <si>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</si>
  <si>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</si>
  <si>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</si>
  <si>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</si>
  <si>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</si>
  <si>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</si>
  <si>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</si>
  <si>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</si>
  <si>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</si>
  <si>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</si>
  <si>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</si>
  <si>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</si>
  <si>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</si>
  <si>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</si>
  <si>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</si>
  <si>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</si>
  <si>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</si>
  <si>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</si>
  <si>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</si>
  <si>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</si>
  <si>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</si>
  <si>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</si>
  <si>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</si>
  <si>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</si>
  <si>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</si>
  <si>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</si>
  <si>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</si>
  <si>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</si>
  <si>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</si>
  <si>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</si>
  <si>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</si>
  <si>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</si>
  <si>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</si>
  <si>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</si>
  <si>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</si>
  <si>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</si>
  <si>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</si>
  <si>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</si>
  <si>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</si>
  <si>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</si>
  <si>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</si>
  <si>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</si>
  <si>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</si>
  <si>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</si>
  <si>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</si>
  <si>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</si>
  <si>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</si>
  <si>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</si>
  <si>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</si>
  <si>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</si>
  <si>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</si>
  <si>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</si>
  <si>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</si>
  <si>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</si>
  <si>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</si>
  <si>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</si>
  <si>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</si>
  <si>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</si>
  <si>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</si>
  <si>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</si>
  <si>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</si>
  <si>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</si>
  <si>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</si>
  <si>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</si>
  <si>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</si>
  <si>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</si>
  <si>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</si>
  <si>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</si>
  <si>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</si>
  <si>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</si>
  <si>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</si>
  <si>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</si>
  <si>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</si>
  <si>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</si>
  <si>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</si>
  <si>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</si>
  <si>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</si>
  <si>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</si>
  <si>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</si>
  <si>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</si>
  <si>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</si>
  <si>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</si>
  <si>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</si>
  <si>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</si>
  <si>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</si>
  <si>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</si>
  <si>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</si>
  <si>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</si>
  <si>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</si>
  <si>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</si>
  <si>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</si>
  <si>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</si>
  <si>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</si>
  <si>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</si>
  <si>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</si>
  <si>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</si>
  <si>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</si>
  <si>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</si>
  <si>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</si>
  <si>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</si>
  <si>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</si>
  <si>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</si>
  <si>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</si>
  <si>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</si>
  <si>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</si>
  <si>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</si>
  <si>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</si>
  <si>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</si>
  <si>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</si>
  <si>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</si>
  <si>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</si>
  <si>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</si>
  <si>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</si>
  <si>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</si>
  <si>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</si>
  <si>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</si>
  <si>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</si>
  <si>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</si>
  <si>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</si>
  <si>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</si>
  <si>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</si>
  <si>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</si>
  <si>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</si>
  <si>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</si>
  <si>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</si>
  <si>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</si>
  <si>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</si>
  <si>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</si>
  <si>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</si>
  <si>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</si>
  <si>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</si>
  <si>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</si>
  <si>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</si>
  <si>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</si>
  <si>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</si>
  <si>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</si>
  <si>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</si>
  <si>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</si>
  <si>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</si>
  <si>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</si>
  <si>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</si>
  <si>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</si>
  <si>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</si>
  <si>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</si>
  <si>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</si>
  <si>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</si>
  <si>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</si>
  <si>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</si>
  <si>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</si>
  <si>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</si>
  <si>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</si>
  <si>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</si>
  <si>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</si>
  <si>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</si>
  <si>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</si>
  <si>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</si>
  <si>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</si>
  <si>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</si>
  <si>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</si>
  <si>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</si>
  <si>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</si>
  <si>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</si>
  <si>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</si>
  <si>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</si>
  <si>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</si>
  <si>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</si>
  <si>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</si>
  <si>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</si>
  <si>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</si>
  <si>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</si>
  <si>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</si>
  <si>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</si>
  <si>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</si>
  <si>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</si>
  <si>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</si>
  <si>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</si>
  <si>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</si>
  <si>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</si>
  <si>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</si>
  <si>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</si>
  <si>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</si>
  <si>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</si>
  <si>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</si>
  <si>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</si>
  <si>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</si>
  <si>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</si>
  <si>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</si>
  <si>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</si>
  <si>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</si>
  <si>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</si>
  <si>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</si>
  <si>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</si>
  <si>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</si>
  <si>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</si>
  <si>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</si>
  <si>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</si>
  <si>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</si>
  <si>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</si>
  <si>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</si>
  <si>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</si>
  <si>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</si>
  <si>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</si>
  <si>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</si>
  <si>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</si>
  <si>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</si>
  <si>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</si>
  <si>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</si>
  <si>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</si>
  <si>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</si>
  <si>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</si>
  <si>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</si>
  <si>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</si>
  <si>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</si>
  <si>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</si>
  <si>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</si>
  <si>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</si>
  <si>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</si>
  <si>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</si>
  <si>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</si>
  <si>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</si>
  <si>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</si>
  <si>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</si>
  <si>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</si>
  <si>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</si>
  <si>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</si>
  <si>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</si>
  <si>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</si>
  <si>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</si>
  <si>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</si>
  <si>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</si>
  <si>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</si>
  <si>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</si>
  <si>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</si>
  <si>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</si>
  <si>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</si>
  <si>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</si>
  <si>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</si>
  <si>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</si>
  <si>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</si>
  <si>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</si>
  <si>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</si>
  <si>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</si>
  <si>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</si>
  <si>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</si>
  <si>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</si>
  <si>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</si>
  <si>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</si>
  <si>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</si>
  <si>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</si>
  <si>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</si>
  <si>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</si>
  <si>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</si>
  <si>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</si>
  <si>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</si>
  <si>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</si>
  <si>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</si>
  <si>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</si>
  <si>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</si>
  <si>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</si>
  <si>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</si>
  <si>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</si>
  <si>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</si>
  <si>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</si>
  <si>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</si>
  <si>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</si>
  <si>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</si>
  <si>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</si>
  <si>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</si>
  <si>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</si>
  <si>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</si>
  <si>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</si>
  <si>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</si>
  <si>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</si>
  <si>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</si>
  <si>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</si>
  <si>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</si>
  <si>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</si>
  <si>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</si>
  <si>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</si>
  <si>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</si>
  <si>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</si>
  <si>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</si>
  <si>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</si>
  <si>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</si>
  <si>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</si>
  <si>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</si>
  <si>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</si>
  <si>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</si>
  <si>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</si>
  <si>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</si>
  <si>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</si>
  <si>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</si>
  <si>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</si>
  <si>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</si>
  <si>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</si>
  <si>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</si>
  <si>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</si>
  <si>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</si>
  <si>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</si>
  <si>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</si>
  <si>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</si>
  <si>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</si>
  <si>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</si>
  <si>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</si>
  <si>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</si>
  <si>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</si>
  <si>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</si>
  <si>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</si>
  <si>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</si>
  <si>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</si>
  <si>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</si>
  <si>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</si>
  <si>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</si>
  <si>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</si>
  <si>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</si>
  <si>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</si>
  <si>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</si>
  <si>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</si>
  <si>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</si>
  <si>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</si>
  <si>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</si>
  <si>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</si>
  <si>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</si>
  <si>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</si>
  <si>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</si>
  <si>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</si>
  <si>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</si>
  <si>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</si>
  <si>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</si>
  <si>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</si>
  <si>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</si>
  <si>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</si>
  <si>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</si>
  <si>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</si>
  <si>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</si>
  <si>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</si>
  <si>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</si>
  <si>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</si>
  <si>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</si>
  <si>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</si>
  <si>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</si>
  <si>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</si>
  <si>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</si>
  <si>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</si>
  <si>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</si>
  <si>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</si>
  <si>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</si>
  <si>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</si>
  <si>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</si>
  <si>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</si>
  <si>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</si>
  <si>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</si>
  <si>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</si>
  <si>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</si>
  <si>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</si>
  <si>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</si>
  <si>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</si>
  <si>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</si>
  <si>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</si>
  <si>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</si>
  <si>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</si>
  <si>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</si>
  <si>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</si>
  <si>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</si>
  <si>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</si>
  <si>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</si>
  <si>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</si>
  <si>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</si>
  <si>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</si>
  <si>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</si>
  <si>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</si>
  <si>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</si>
  <si>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</si>
  <si>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</si>
  <si>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</si>
  <si>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</si>
  <si>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</si>
  <si>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</si>
  <si>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</si>
  <si>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</si>
  <si>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</si>
  <si>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</si>
  <si>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</si>
  <si>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</si>
  <si>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</si>
  <si>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</si>
  <si>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</si>
  <si>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</si>
  <si>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</si>
  <si>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</si>
  <si>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</si>
  <si>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</si>
  <si>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</si>
  <si>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</si>
  <si>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</si>
  <si>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</si>
  <si>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</si>
  <si>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</si>
  <si>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</si>
  <si>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</si>
  <si>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</si>
  <si>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</si>
  <si>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</si>
  <si>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</si>
  <si>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</si>
  <si>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</si>
  <si>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</si>
  <si>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</si>
  <si>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</si>
  <si>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</si>
  <si>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</si>
  <si>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</si>
  <si>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</si>
  <si>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</si>
  <si>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</si>
  <si>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</si>
  <si>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</si>
  <si>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</si>
  <si>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</si>
  <si>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</si>
  <si>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</si>
  <si>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</si>
  <si>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</si>
  <si>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</si>
  <si>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</si>
  <si>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</si>
  <si>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</si>
  <si>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</si>
  <si>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</si>
  <si>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</si>
  <si>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</si>
  <si>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</si>
  <si>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</si>
  <si>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</si>
  <si>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</si>
  <si>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</si>
  <si>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</si>
  <si>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</si>
  <si>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</si>
  <si>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</si>
  <si>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</si>
  <si>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</si>
  <si>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</si>
  <si>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</si>
  <si>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</si>
  <si>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</si>
  <si>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</si>
  <si>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</si>
  <si>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</si>
  <si>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</si>
  <si>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</si>
  <si>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</si>
  <si>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</si>
  <si>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</si>
  <si>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</si>
  <si>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</si>
  <si>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</si>
  <si>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</si>
  <si>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</si>
  <si>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</si>
  <si>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</si>
  <si>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</si>
  <si>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</si>
  <si>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</si>
  <si>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</si>
  <si>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</si>
  <si>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</si>
  <si>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</si>
  <si>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</si>
  <si>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</si>
  <si>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</si>
  <si>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</si>
  <si>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</si>
  <si>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</si>
  <si>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</si>
  <si>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</si>
  <si>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</si>
  <si>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</si>
  <si>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</si>
  <si>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</si>
  <si>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</si>
  <si>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</si>
  <si>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</si>
  <si>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</si>
  <si>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</si>
  <si>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</si>
  <si>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</si>
  <si>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</si>
  <si>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</si>
  <si>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</si>
  <si>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</si>
  <si>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</si>
  <si>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</si>
  <si>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</si>
  <si>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</si>
  <si>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</si>
  <si>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</si>
  <si>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</si>
  <si>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</si>
  <si>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</si>
  <si>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</si>
  <si>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</si>
  <si>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</si>
  <si>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</si>
  <si>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</si>
  <si>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</si>
  <si>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</si>
  <si>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</si>
  <si>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</si>
  <si>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</si>
  <si>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</si>
  <si>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</si>
  <si>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</si>
  <si>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</si>
  <si>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</si>
  <si>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</si>
  <si>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</si>
  <si>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</si>
  <si>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</si>
  <si>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</si>
  <si>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</si>
  <si>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</si>
  <si>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</si>
  <si>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</si>
  <si>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</si>
  <si>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</si>
  <si>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</si>
  <si>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</si>
  <si>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</si>
  <si>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</si>
  <si>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</si>
  <si>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</si>
  <si>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</si>
  <si>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</si>
  <si>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</si>
  <si>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</si>
  <si>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</si>
  <si>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</si>
  <si>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</si>
  <si>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</si>
  <si>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</si>
  <si>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</si>
  <si>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</si>
  <si>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</si>
  <si>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</si>
  <si>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</si>
  <si>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</si>
  <si>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</si>
  <si>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</si>
  <si>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</si>
  <si>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</si>
  <si>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</si>
  <si>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</si>
  <si>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</si>
  <si>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</si>
  <si>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</si>
  <si>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</si>
  <si>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</si>
  <si>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</si>
  <si>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</si>
  <si>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</si>
  <si>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</si>
  <si>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</si>
  <si>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</si>
  <si>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</si>
  <si>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</si>
  <si>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</si>
  <si>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</si>
  <si>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</si>
  <si>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</si>
  <si>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</si>
  <si>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</si>
  <si>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</si>
  <si>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</si>
  <si>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</si>
  <si>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</si>
  <si>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</si>
  <si>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</si>
  <si>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</si>
  <si>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</si>
  <si>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</si>
  <si>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</si>
  <si>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</si>
  <si>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</si>
  <si>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</si>
  <si>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</si>
  <si>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</si>
  <si>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</si>
  <si>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</si>
  <si>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</si>
  <si>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</si>
  <si>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</si>
  <si>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</si>
  <si>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</si>
  <si>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</si>
  <si>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</si>
  <si>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</si>
  <si>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</si>
  <si>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</si>
  <si>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</si>
  <si>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</si>
  <si>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</si>
  <si>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</si>
  <si>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</si>
  <si>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</si>
  <si>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</si>
  <si>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</si>
  <si>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</si>
  <si>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</si>
  <si>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</si>
  <si>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</si>
  <si>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</si>
  <si>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</si>
  <si>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</si>
  <si>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</si>
  <si>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</si>
  <si>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</si>
  <si>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</si>
  <si>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</si>
  <si>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</si>
  <si>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</si>
  <si>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</si>
  <si>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</si>
  <si>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</si>
  <si>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</si>
  <si>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</si>
  <si>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</si>
  <si>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</si>
  <si>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</si>
  <si>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</si>
  <si>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</si>
  <si>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</si>
  <si>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</si>
  <si>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</si>
  <si>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</si>
  <si>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</si>
  <si>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</si>
  <si>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</si>
  <si>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</si>
  <si>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</si>
  <si>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</si>
  <si>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</si>
  <si>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</si>
  <si>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</si>
  <si>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</si>
  <si>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</si>
  <si>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</si>
  <si>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</si>
  <si>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</si>
  <si>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</si>
  <si>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</si>
  <si>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</si>
  <si>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</si>
  <si>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</si>
  <si>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</si>
  <si>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</si>
  <si>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</si>
  <si>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</si>
  <si>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</si>
  <si>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</si>
  <si>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</si>
  <si>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</si>
  <si>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</si>
  <si>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</si>
  <si>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</si>
  <si>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</si>
  <si>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</si>
  <si>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</si>
  <si>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</si>
  <si>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</si>
  <si>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</si>
  <si>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</si>
  <si>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</si>
  <si>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</si>
  <si>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</si>
  <si>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</si>
  <si>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</si>
  <si>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</si>
  <si>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</si>
  <si>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</si>
  <si>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</si>
  <si>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</si>
  <si>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</si>
  <si>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</si>
  <si>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</si>
  <si>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</si>
  <si>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</si>
  <si>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</si>
  <si>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</si>
  <si>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</si>
  <si>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</si>
  <si>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</si>
  <si>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</si>
  <si>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</si>
  <si>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</si>
  <si>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</si>
  <si>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</si>
  <si>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</si>
  <si>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</si>
  <si>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</si>
  <si>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</si>
  <si>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</si>
  <si>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</si>
  <si>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</si>
  <si>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</si>
  <si>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</si>
  <si>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</si>
  <si>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</si>
  <si>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</si>
  <si>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</si>
  <si>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</si>
  <si>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</si>
  <si>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</si>
  <si>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</si>
  <si>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</si>
  <si>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</si>
  <si>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</si>
  <si>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</si>
  <si>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</si>
  <si>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</si>
  <si>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</si>
  <si>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</si>
  <si>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</si>
  <si>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</si>
  <si>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</si>
  <si>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</si>
  <si>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</si>
  <si>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</si>
  <si>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</si>
  <si>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</si>
  <si>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</si>
  <si>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</si>
  <si>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</si>
  <si>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</si>
  <si>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</si>
  <si>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</si>
  <si>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</si>
  <si>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</si>
  <si>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</si>
  <si>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</si>
  <si>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</si>
  <si>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</si>
  <si>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</si>
  <si>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</si>
  <si>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</si>
  <si>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</si>
  <si>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</si>
  <si>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</si>
  <si>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</si>
  <si>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</si>
  <si>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</si>
  <si>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</si>
  <si>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</si>
  <si>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</si>
  <si>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</si>
  <si>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</si>
  <si>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</si>
  <si>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</si>
  <si>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</si>
  <si>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</si>
  <si>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</si>
  <si>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</si>
  <si>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</si>
  <si>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</si>
  <si>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</si>
  <si>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</si>
  <si>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</si>
  <si>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</si>
  <si>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</si>
  <si>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</si>
  <si>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</si>
  <si>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</si>
  <si>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</si>
  <si>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</si>
  <si>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</si>
  <si>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</si>
  <si>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</si>
  <si>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</si>
  <si>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</si>
  <si>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</si>
  <si>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</si>
  <si>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</si>
  <si>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</si>
  <si>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</si>
  <si>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</si>
  <si>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</si>
  <si>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</si>
  <si>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</si>
  <si>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</si>
  <si>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</si>
  <si>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</si>
  <si>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</si>
  <si>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</si>
  <si>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</si>
  <si>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</si>
  <si>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</si>
  <si>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</si>
  <si>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</si>
  <si>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</si>
  <si>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</si>
  <si>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</si>
  <si>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</si>
  <si>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</si>
  <si>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</si>
  <si>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</si>
  <si>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</si>
  <si>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</si>
  <si>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</si>
  <si>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</si>
  <si>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</si>
  <si>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</si>
  <si>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</si>
  <si>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</si>
  <si>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</si>
  <si>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</si>
  <si>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</si>
  <si>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</si>
  <si>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</si>
  <si>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</si>
  <si>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</si>
  <si>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</si>
  <si>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</si>
  <si>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</si>
  <si>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</si>
  <si>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</si>
  <si>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</si>
  <si>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</si>
  <si>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</si>
  <si>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</si>
  <si>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</si>
  <si>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</si>
  <si>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</si>
  <si>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</si>
  <si>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</si>
  <si>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</si>
  <si>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</si>
  <si>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</si>
  <si>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</si>
  <si>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</si>
  <si>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</si>
  <si>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</si>
  <si>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</si>
  <si>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</si>
  <si>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</si>
  <si>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</si>
  <si>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</si>
  <si>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</si>
  <si>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</si>
  <si>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</si>
  <si>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</si>
  <si>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</si>
  <si>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</si>
  <si>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</si>
  <si>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</si>
  <si>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</si>
  <si>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</si>
  <si>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</si>
  <si>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</si>
  <si>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</si>
  <si>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</si>
  <si>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</si>
  <si>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</si>
  <si>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</si>
  <si>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</si>
  <si>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</si>
  <si>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</si>
  <si>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</si>
  <si>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</si>
  <si>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</si>
  <si>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</si>
  <si>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</si>
  <si>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</si>
  <si>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</si>
  <si>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</si>
  <si>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</si>
  <si>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</si>
  <si>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</si>
  <si>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</si>
  <si>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</si>
  <si>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</si>
  <si>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</si>
  <si>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</si>
  <si>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</si>
  <si>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</si>
  <si>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</si>
  <si>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</si>
  <si>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</si>
  <si>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</si>
  <si>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</si>
  <si>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</si>
  <si>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</si>
  <si>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</si>
  <si>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</si>
  <si>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</si>
  <si>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</si>
  <si>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</si>
  <si>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</si>
  <si>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</si>
  <si>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</si>
  <si>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</si>
  <si>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</si>
  <si>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</si>
  <si>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</si>
  <si>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</si>
  <si>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</si>
  <si>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</si>
  <si>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</si>
  <si>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</si>
  <si>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</si>
  <si>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</si>
  <si>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</si>
  <si>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</si>
  <si>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</si>
  <si>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</si>
  <si>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</si>
  <si>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</si>
  <si>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</si>
  <si>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</si>
  <si>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</si>
  <si>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</si>
  <si>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</si>
  <si>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</si>
  <si>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</si>
  <si>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</si>
  <si>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</si>
  <si>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</si>
  <si>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</si>
  <si>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</si>
  <si>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</si>
  <si>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</si>
  <si>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</si>
  <si>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</si>
  <si>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</si>
  <si>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</si>
  <si>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</si>
  <si>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</si>
  <si>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</si>
  <si>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</si>
  <si>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</si>
  <si>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</si>
  <si>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</si>
  <si>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</si>
  <si>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</si>
  <si>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</si>
  <si>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</si>
  <si>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</si>
  <si>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</si>
  <si>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</si>
  <si>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</si>
  <si>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</si>
  <si>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</si>
  <si>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</si>
  <si>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</si>
  <si>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</si>
  <si>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</si>
  <si>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</si>
  <si>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</si>
  <si>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</si>
  <si>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</si>
  <si>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</si>
  <si>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</si>
  <si>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</si>
  <si>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</si>
  <si>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</si>
  <si>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</si>
  <si>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</si>
  <si>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</si>
  <si>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</si>
  <si>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</si>
  <si>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</si>
  <si>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</si>
  <si>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</si>
  <si>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</si>
  <si>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</si>
  <si>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</si>
  <si>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</si>
  <si>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</si>
  <si>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</si>
  <si>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</si>
  <si>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</si>
  <si>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</si>
  <si>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</si>
  <si>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</si>
  <si>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</si>
  <si>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</si>
  <si>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</si>
  <si>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</si>
  <si>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</si>
  <si>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</si>
  <si>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</si>
  <si>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</si>
  <si>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</si>
  <si>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</si>
  <si>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</si>
  <si>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</si>
  <si>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</si>
  <si>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</si>
  <si>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</si>
  <si>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</si>
  <si>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</si>
  <si>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</si>
  <si>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</si>
  <si>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</si>
  <si>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</si>
  <si>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</si>
  <si>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</si>
  <si>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</si>
  <si>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</si>
  <si>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</si>
  <si>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</si>
  <si>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</si>
  <si>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</si>
  <si>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</si>
  <si>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</si>
  <si>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</si>
  <si>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</si>
  <si>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</si>
  <si>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</si>
  <si>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</si>
  <si>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</si>
  <si>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</si>
  <si>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</si>
  <si>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</si>
  <si>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</si>
  <si>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</si>
  <si>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</si>
  <si>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</si>
  <si>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</si>
  <si>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</si>
  <si>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</si>
  <si>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</si>
  <si>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</si>
  <si>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</si>
  <si>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</si>
  <si>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</si>
  <si>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</si>
  <si>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</si>
  <si>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</si>
  <si>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</si>
  <si>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</si>
  <si>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</si>
  <si>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</si>
  <si>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</si>
  <si>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</si>
  <si>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</si>
  <si>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</si>
  <si>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</si>
  <si>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</si>
  <si>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</si>
  <si>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</si>
  <si>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</si>
  <si>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</si>
  <si>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</si>
  <si>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</si>
  <si>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</si>
  <si>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</si>
  <si>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</si>
  <si>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</si>
  <si>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</si>
  <si>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</si>
  <si>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</si>
  <si>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</si>
  <si>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</si>
  <si>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</si>
  <si>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</si>
  <si>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</si>
  <si>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</si>
  <si>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</si>
  <si>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</si>
  <si>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</si>
  <si>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</si>
  <si>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</si>
  <si>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</si>
  <si>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</si>
  <si>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</si>
  <si>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</si>
  <si>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</si>
  <si>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</si>
  <si>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</si>
  <si>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</si>
  <si>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</si>
  <si>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</si>
  <si>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</si>
  <si>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</si>
  <si>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</si>
  <si>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</si>
  <si>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</si>
  <si>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</si>
  <si>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</si>
  <si>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</si>
  <si>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</si>
  <si>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</si>
  <si>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</si>
  <si>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</si>
  <si>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</si>
  <si>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</si>
  <si>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</si>
  <si>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</si>
  <si>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</si>
  <si>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</si>
  <si>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</si>
  <si>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</si>
  <si>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</si>
  <si>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</si>
  <si>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</si>
  <si>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</si>
  <si>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</si>
  <si>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</si>
  <si>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</si>
  <si>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</si>
  <si>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</si>
  <si>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</si>
  <si>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</si>
  <si>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</si>
  <si>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</si>
  <si>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</si>
  <si>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</si>
  <si>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</si>
  <si>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</si>
  <si>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</si>
  <si>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</si>
  <si>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</si>
  <si>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</si>
  <si>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</si>
  <si>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</si>
  <si>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</si>
  <si>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</si>
  <si>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</si>
  <si>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</si>
  <si>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</si>
  <si>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</si>
  <si>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</si>
  <si>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</si>
  <si>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</si>
  <si>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</si>
  <si>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</si>
  <si>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</si>
  <si>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</si>
  <si>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</si>
  <si>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</si>
  <si>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</si>
  <si>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</si>
  <si>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</si>
  <si>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</si>
  <si>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</si>
  <si>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</si>
  <si>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</si>
  <si>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</si>
  <si>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</si>
  <si>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</si>
  <si>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</si>
  <si>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</si>
  <si>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</si>
  <si>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</si>
  <si>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</si>
  <si>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</si>
  <si>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</si>
  <si>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</si>
  <si>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</si>
  <si>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</si>
  <si>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</si>
  <si>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</si>
  <si>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</si>
  <si>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</si>
  <si>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</si>
  <si>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</si>
  <si>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</si>
  <si>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</si>
  <si>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</si>
  <si>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</si>
  <si>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</si>
  <si>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</si>
  <si>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</si>
  <si>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</si>
  <si>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</si>
  <si>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</si>
  <si>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</si>
  <si>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</si>
  <si>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</si>
  <si>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</si>
  <si>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</si>
  <si>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</si>
  <si>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</si>
  <si>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</si>
  <si>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</si>
  <si>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</si>
  <si>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</si>
  <si>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</si>
  <si>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</si>
  <si>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</si>
  <si>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</si>
  <si>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</si>
  <si>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</si>
  <si>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</si>
  <si>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</si>
  <si>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</si>
  <si>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</si>
  <si>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</si>
  <si>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</si>
  <si>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</si>
  <si>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</si>
  <si>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</si>
  <si>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</si>
  <si>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</si>
  <si>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</si>
  <si>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</si>
  <si>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</si>
  <si>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</si>
  <si>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</si>
  <si>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</si>
  <si>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</si>
  <si>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</si>
  <si>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</si>
  <si>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</si>
  <si>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</si>
  <si>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</si>
  <si>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</si>
  <si>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</si>
  <si>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</si>
  <si>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</si>
  <si>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</si>
  <si>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</si>
  <si>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</si>
  <si>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</si>
  <si>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</si>
  <si>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</si>
  <si>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</si>
  <si>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</si>
  <si>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</si>
  <si>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</si>
  <si>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</si>
  <si>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</si>
  <si>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</si>
  <si>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</si>
  <si>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</si>
  <si>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</si>
  <si>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</si>
  <si>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</si>
  <si>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</si>
  <si>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</si>
  <si>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</si>
  <si>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</si>
  <si>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</si>
  <si>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</si>
  <si>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</si>
  <si>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</si>
  <si>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</si>
  <si>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</si>
  <si>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</si>
  <si>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</si>
  <si>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</si>
  <si>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</si>
  <si>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</si>
  <si>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</si>
  <si>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</si>
  <si>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</si>
  <si>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</si>
  <si>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</si>
  <si>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</si>
  <si>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</si>
  <si>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</si>
  <si>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</si>
  <si>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</si>
  <si>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</si>
  <si>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</si>
  <si>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</si>
  <si>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</si>
  <si>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</si>
  <si>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</si>
  <si>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</si>
  <si>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</si>
  <si>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</si>
  <si>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</si>
  <si>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</si>
  <si>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</si>
  <si>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</si>
  <si>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</si>
  <si>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</si>
  <si>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</si>
  <si>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</si>
  <si>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</si>
  <si>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</si>
  <si>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</si>
  <si>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</si>
  <si>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</si>
  <si>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</si>
  <si>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</si>
  <si>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</si>
  <si>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</si>
  <si>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</si>
  <si>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</si>
  <si>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</si>
  <si>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</si>
  <si>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</si>
  <si>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</si>
  <si>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</si>
  <si>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</si>
  <si>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</si>
  <si>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</si>
  <si>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</si>
  <si>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</si>
  <si>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</si>
  <si>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</si>
  <si>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</si>
  <si>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</si>
  <si>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</si>
  <si>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</si>
  <si>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</si>
  <si>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</si>
  <si>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</si>
  <si>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</si>
  <si>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</si>
  <si>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</si>
  <si>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</si>
  <si>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</si>
  <si>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</si>
  <si>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</si>
  <si>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</si>
  <si>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</si>
  <si>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</si>
  <si>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</si>
  <si>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</si>
  <si>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</si>
  <si>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</si>
  <si>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</si>
  <si>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</si>
  <si>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</si>
  <si>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</si>
  <si>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</si>
  <si>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</si>
  <si>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</si>
  <si>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</si>
  <si>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</si>
  <si>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</si>
  <si>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</si>
  <si>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</si>
  <si>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</si>
  <si>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</si>
  <si>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</si>
  <si>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</si>
  <si>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</si>
  <si>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</si>
  <si>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</si>
  <si>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</si>
  <si>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</si>
  <si>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</si>
  <si>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</si>
  <si>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</si>
  <si>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</si>
  <si>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</si>
  <si>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</si>
  <si>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</si>
  <si>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</si>
  <si>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</si>
  <si>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</si>
  <si>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</si>
  <si>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</si>
  <si>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</si>
  <si>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</si>
  <si>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</si>
  <si>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</si>
  <si>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</si>
  <si>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</si>
  <si>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</si>
  <si>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</si>
  <si>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</si>
  <si>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</si>
  <si>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</si>
  <si>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</si>
  <si>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</si>
  <si>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</si>
  <si>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</si>
  <si>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</si>
  <si>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</si>
  <si>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</si>
  <si>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</si>
  <si>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</si>
  <si>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</si>
  <si>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</si>
  <si>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</si>
  <si>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</si>
  <si>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</si>
  <si>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</si>
  <si>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</si>
  <si>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</si>
  <si>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</si>
  <si>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</si>
  <si>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</si>
  <si>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</si>
  <si>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</si>
  <si>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</si>
  <si>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</si>
  <si>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</si>
  <si>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</si>
  <si>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</si>
  <si>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</si>
  <si>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</si>
  <si>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</si>
  <si>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</si>
  <si>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</si>
  <si>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</si>
  <si>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</si>
  <si>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</si>
  <si>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</si>
  <si>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</si>
  <si>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</si>
  <si>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</si>
  <si>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</si>
  <si>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</si>
  <si>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</si>
  <si>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</si>
  <si>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</si>
  <si>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</si>
  <si>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</si>
  <si>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</si>
  <si>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</si>
  <si>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</si>
  <si>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</si>
  <si>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</si>
  <si>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</si>
  <si>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</si>
  <si>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</si>
  <si>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</si>
  <si>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</si>
  <si>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</si>
  <si>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</si>
  <si>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</si>
  <si>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</si>
  <si>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</si>
  <si>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</si>
  <si>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</si>
  <si>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</si>
  <si>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</si>
  <si>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</si>
  <si>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</si>
  <si>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</si>
  <si>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</si>
  <si>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</si>
  <si>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</si>
  <si>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</si>
  <si>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</si>
  <si>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</si>
  <si>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</si>
  <si>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</si>
  <si>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</si>
  <si>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</si>
  <si>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</si>
  <si>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</si>
  <si>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</si>
  <si>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</si>
  <si>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</si>
  <si>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</si>
  <si>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</si>
  <si>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</si>
  <si>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</si>
  <si>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</si>
  <si>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</si>
  <si>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</si>
  <si>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</si>
  <si>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</si>
  <si>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</si>
  <si>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</si>
  <si>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</si>
  <si>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</si>
  <si>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</si>
  <si>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</si>
  <si>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</si>
  <si>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</si>
  <si>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</si>
  <si>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</si>
  <si>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</si>
  <si>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</si>
  <si>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</si>
  <si>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</si>
  <si>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</si>
  <si>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</si>
  <si>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</si>
  <si>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</si>
  <si>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</si>
  <si>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</si>
  <si>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</si>
  <si>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</si>
  <si>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</si>
  <si>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</si>
  <si>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</si>
  <si>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</si>
  <si>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</si>
  <si>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</si>
  <si>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</si>
  <si>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</si>
  <si>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</si>
  <si>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</si>
  <si>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</si>
  <si>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</si>
  <si>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</si>
  <si>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</si>
  <si>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</si>
  <si>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</si>
  <si>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</si>
  <si>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</si>
  <si>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</si>
  <si>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</si>
  <si>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</si>
  <si>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</si>
  <si>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</si>
  <si>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</si>
  <si>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</si>
  <si>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</si>
  <si>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</si>
  <si>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</si>
  <si>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</si>
  <si>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</si>
  <si>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</si>
  <si>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</si>
  <si>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</si>
  <si>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</si>
  <si>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</si>
  <si>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</si>
  <si>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</si>
  <si>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</si>
  <si>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</si>
  <si>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</si>
  <si>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</si>
  <si>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</si>
  <si>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</si>
  <si>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</si>
  <si>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</si>
  <si>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</si>
  <si>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</si>
  <si>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</si>
  <si>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</si>
  <si>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</si>
  <si>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</si>
  <si>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</si>
  <si>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</si>
  <si>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</si>
  <si>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</si>
  <si>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</si>
  <si>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</si>
  <si>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</si>
  <si>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</si>
  <si>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</si>
  <si>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</si>
  <si>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</si>
  <si>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</si>
  <si>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</si>
  <si>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</si>
  <si>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</si>
  <si>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</si>
  <si>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</si>
  <si>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</si>
  <si>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</si>
  <si>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</si>
  <si>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</si>
  <si>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</si>
  <si>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</si>
  <si>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</si>
  <si>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</si>
  <si>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</si>
  <si>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</si>
  <si>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</si>
  <si>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</si>
  <si>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</si>
  <si>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</si>
  <si>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</si>
  <si>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</si>
  <si>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</si>
  <si>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</si>
  <si>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</si>
  <si>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</si>
  <si>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</si>
  <si>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</si>
  <si>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</si>
  <si>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</si>
  <si>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</si>
  <si>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</si>
  <si>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</si>
  <si>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</si>
  <si>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</si>
  <si>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</si>
  <si>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</si>
  <si>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</si>
  <si>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</si>
  <si>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</si>
  <si>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</si>
  <si>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</si>
  <si>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</si>
  <si>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</si>
  <si>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</si>
  <si>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</si>
  <si>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</si>
  <si>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</si>
  <si>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</si>
  <si>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</si>
  <si>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</si>
  <si>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</si>
  <si>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</si>
  <si>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</si>
  <si>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</si>
  <si>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</si>
  <si>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</si>
  <si>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</si>
  <si>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</si>
  <si>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</si>
  <si>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</si>
  <si>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</si>
  <si>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</si>
  <si>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</si>
  <si>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</si>
  <si>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</si>
  <si>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</si>
  <si>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</si>
  <si>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</si>
  <si>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</si>
  <si>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</si>
  <si>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</si>
  <si>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</si>
  <si>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</si>
  <si>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</si>
  <si>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</si>
  <si>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</si>
  <si>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</si>
  <si>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</si>
  <si>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</si>
  <si>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</si>
  <si>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</si>
  <si>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</si>
  <si>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</si>
  <si>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</si>
  <si>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</si>
  <si>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</si>
  <si>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</si>
  <si>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</si>
  <si>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</si>
  <si>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</si>
  <si>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</si>
  <si>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</si>
  <si>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</si>
  <si>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</si>
  <si>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</si>
  <si>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</si>
  <si>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</si>
  <si>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</si>
  <si>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</si>
  <si>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</si>
  <si>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</si>
  <si>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</si>
  <si>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</si>
  <si>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</si>
  <si>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</si>
  <si>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</si>
  <si>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</si>
  <si>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</si>
  <si>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</si>
  <si>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</si>
  <si>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</si>
  <si>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</si>
  <si>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</si>
  <si>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</si>
  <si>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</si>
  <si>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</si>
  <si>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</si>
  <si>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</si>
  <si>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</si>
  <si>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</si>
  <si>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</si>
  <si>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</si>
  <si>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</si>
  <si>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</si>
  <si>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</si>
  <si>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</si>
  <si>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</si>
  <si>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</si>
  <si>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</si>
  <si>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</si>
  <si>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</si>
  <si>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</si>
  <si>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</si>
  <si>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</si>
  <si>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</si>
  <si>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</si>
  <si>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</si>
  <si>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</si>
  <si>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</si>
  <si>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</si>
  <si>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</si>
  <si>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</si>
  <si>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</si>
  <si>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</si>
  <si>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</si>
  <si>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</si>
  <si>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</si>
  <si>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</si>
  <si>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</si>
  <si>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</si>
  <si>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</si>
  <si>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</si>
  <si>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</si>
  <si>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</si>
  <si>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</si>
  <si>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</si>
  <si>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</si>
  <si>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</si>
  <si>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</si>
  <si>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</si>
  <si>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</si>
  <si>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</si>
  <si>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</si>
  <si>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</si>
  <si>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</si>
  <si>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</si>
  <si>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</si>
  <si>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</si>
  <si>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</si>
  <si>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</si>
  <si>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</si>
  <si>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</si>
  <si>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</si>
  <si>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</si>
  <si>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</si>
  <si>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</si>
  <si>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</si>
  <si>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</si>
  <si>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</si>
  <si>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</si>
  <si>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</si>
  <si>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</si>
  <si>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</si>
  <si>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</si>
  <si>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</si>
  <si>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</si>
  <si>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</si>
  <si>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</si>
  <si>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</si>
  <si>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</si>
  <si>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</si>
  <si>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</si>
  <si>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</si>
  <si>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</si>
  <si>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</si>
  <si>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</si>
  <si>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</si>
  <si>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</si>
  <si>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</si>
  <si>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</si>
  <si>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</si>
  <si>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</si>
  <si>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</si>
  <si>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</si>
  <si>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</si>
  <si>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</si>
  <si>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</si>
  <si>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</si>
  <si>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</si>
  <si>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</si>
  <si>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</si>
  <si>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</si>
  <si>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</si>
  <si>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</si>
  <si>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</si>
  <si>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</si>
  <si>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</si>
  <si>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</si>
  <si>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</si>
  <si>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</si>
  <si>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</si>
  <si>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</si>
  <si>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</si>
  <si>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</si>
  <si>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</si>
  <si>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</si>
  <si>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</si>
  <si>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</si>
  <si>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</si>
  <si>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</si>
  <si>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</si>
  <si>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</si>
  <si>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</si>
  <si>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</si>
  <si>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</si>
  <si>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</si>
  <si>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</si>
  <si>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</si>
  <si>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</si>
  <si>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</si>
  <si>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</si>
  <si>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</si>
  <si>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</si>
  <si>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</si>
  <si>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</si>
  <si>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</si>
  <si>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</si>
  <si>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</si>
  <si>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</si>
  <si>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</si>
  <si>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</si>
  <si>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</si>
  <si>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</si>
  <si>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</si>
  <si>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</si>
  <si>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</si>
  <si>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</si>
  <si>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</si>
  <si>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</si>
  <si>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</si>
  <si>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</si>
  <si>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</si>
  <si>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</si>
  <si>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</si>
  <si>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</si>
  <si>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</si>
  <si>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</si>
  <si>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</si>
  <si>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</si>
  <si>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</si>
  <si>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</si>
  <si>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</si>
  <si>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</si>
  <si>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</si>
  <si>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</si>
  <si>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</si>
  <si>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</si>
  <si>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</si>
  <si>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</si>
  <si>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</si>
  <si>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</si>
  <si>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</si>
  <si>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</si>
  <si>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</si>
  <si>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</si>
  <si>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</si>
  <si>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</si>
  <si>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</si>
  <si>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</si>
  <si>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</si>
  <si>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</si>
  <si>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</si>
  <si>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</si>
  <si>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</si>
  <si>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</si>
  <si>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</si>
  <si>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</si>
  <si>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</si>
  <si>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</si>
  <si>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</si>
  <si>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</si>
  <si>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</si>
  <si>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</si>
  <si>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</si>
  <si>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</si>
  <si>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</si>
  <si>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</si>
  <si>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</si>
  <si>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</si>
  <si>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</si>
  <si>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</si>
  <si>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</si>
  <si>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</si>
  <si>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</si>
  <si>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</si>
  <si>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</si>
  <si>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</si>
  <si>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</si>
  <si>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</si>
  <si>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</si>
  <si>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</si>
  <si>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</si>
  <si>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</si>
  <si>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</si>
  <si>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</si>
  <si>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</si>
  <si>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</si>
  <si>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</si>
  <si>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</si>
  <si>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</si>
  <si>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</si>
  <si>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</si>
  <si>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</si>
  <si>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</si>
  <si>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</si>
  <si>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</si>
  <si>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</si>
  <si>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</si>
  <si>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</si>
  <si>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</si>
  <si>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</si>
  <si>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</si>
  <si>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</si>
  <si>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</si>
  <si>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</si>
  <si>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</si>
  <si>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</si>
  <si>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</si>
  <si>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</si>
  <si>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</si>
  <si>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</si>
  <si>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</si>
  <si>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</si>
  <si>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</si>
  <si>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</si>
  <si>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</si>
  <si>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</si>
  <si>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</si>
  <si>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</si>
  <si>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</si>
  <si>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</si>
  <si>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</si>
  <si>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</si>
  <si>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</si>
  <si>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</si>
  <si>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</si>
  <si>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</si>
  <si>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</si>
  <si>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</si>
  <si>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</si>
  <si>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</si>
  <si>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</si>
  <si>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</si>
  <si>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</si>
  <si>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</si>
  <si>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</si>
  <si>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</si>
  <si>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</si>
  <si>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</si>
  <si>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</si>
  <si>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</si>
  <si>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</si>
  <si>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</si>
  <si>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</si>
  <si>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</si>
  <si>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</si>
  <si>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</si>
  <si>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</si>
  <si>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</si>
  <si>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</si>
  <si>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</si>
  <si>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</si>
  <si>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</si>
  <si>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</si>
  <si>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</si>
  <si>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</si>
  <si>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</si>
  <si>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</si>
  <si>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</si>
  <si>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</si>
  <si>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</si>
  <si>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</si>
  <si>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</si>
  <si>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</si>
  <si>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</si>
  <si>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</si>
  <si>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</si>
  <si>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</si>
  <si>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</si>
  <si>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</si>
  <si>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</si>
  <si>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</si>
  <si>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</si>
  <si>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</si>
  <si>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</si>
  <si>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</si>
  <si>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</si>
  <si>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</si>
  <si>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</si>
  <si>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</si>
  <si>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</si>
  <si>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</si>
  <si>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</si>
  <si>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</si>
  <si>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</si>
  <si>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</si>
  <si>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</si>
  <si>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</si>
  <si>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</si>
  <si>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</si>
  <si>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</si>
  <si>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</si>
  <si>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</si>
  <si>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</si>
  <si>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</si>
  <si>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</si>
  <si>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</si>
  <si>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</si>
  <si>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</si>
  <si>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</si>
  <si>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</si>
  <si>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</si>
  <si>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</si>
  <si>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</si>
  <si>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</si>
  <si>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</si>
  <si>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</si>
  <si>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</si>
  <si>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</si>
  <si>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</si>
  <si>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</si>
  <si>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</si>
  <si>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</si>
  <si>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</si>
  <si>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</si>
  <si>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</si>
  <si>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</si>
  <si>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</si>
  <si>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</si>
  <si>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</si>
  <si>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</si>
  <si>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</si>
  <si>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</si>
  <si>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</si>
  <si>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</si>
  <si>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</si>
  <si>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</si>
  <si>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</si>
  <si>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</si>
  <si>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</si>
  <si>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</si>
  <si>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</si>
  <si>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</si>
  <si>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</si>
  <si>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</si>
  <si>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</si>
  <si>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</si>
  <si>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</si>
  <si>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</si>
  <si>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</si>
  <si>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</si>
  <si>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</si>
  <si>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</si>
  <si>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</si>
  <si>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</si>
  <si>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</si>
  <si>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</si>
  <si>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</si>
  <si>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</si>
  <si>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</si>
  <si>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</si>
  <si>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</si>
  <si>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</si>
  <si>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</si>
  <si>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</si>
  <si>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</si>
  <si>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</si>
  <si>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</si>
  <si>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</si>
  <si>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</si>
  <si>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</si>
  <si>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</si>
  <si>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</si>
  <si>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</si>
  <si>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</si>
  <si>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</si>
  <si>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</si>
  <si>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</si>
  <si>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</si>
  <si>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</si>
  <si>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</si>
  <si>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</si>
  <si>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</si>
  <si>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</si>
  <si>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</si>
  <si>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</si>
  <si>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</si>
  <si>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</si>
  <si>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</si>
  <si>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</si>
  <si>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</si>
  <si>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</si>
  <si>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</si>
  <si>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</si>
  <si>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</si>
  <si>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</si>
  <si>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</si>
  <si>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</si>
  <si>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</si>
  <si>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</si>
  <si>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</si>
  <si>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</si>
  <si>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</si>
  <si>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</si>
  <si>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</si>
  <si>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</si>
  <si>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</si>
  <si>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</si>
  <si>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</si>
  <si>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</si>
  <si>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</si>
  <si>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</si>
  <si>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</si>
  <si>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</si>
  <si>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</si>
  <si>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</si>
  <si>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</si>
  <si>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</si>
  <si>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</si>
  <si>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</si>
  <si>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</si>
  <si>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</si>
  <si>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</si>
  <si>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</si>
  <si>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</si>
  <si>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</si>
  <si>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</si>
  <si>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</si>
  <si>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</si>
  <si>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</si>
  <si>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</si>
  <si>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</si>
  <si>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</si>
  <si>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</si>
  <si>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</si>
  <si>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</si>
  <si>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</si>
  <si>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</si>
  <si>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</si>
  <si>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</si>
  <si>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</si>
  <si>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</si>
  <si>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</si>
  <si>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</si>
  <si>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</si>
  <si>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</si>
  <si>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</si>
  <si>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</si>
  <si>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</si>
  <si>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</si>
  <si>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</si>
  <si>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</si>
  <si>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</si>
  <si>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</si>
  <si>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</si>
  <si>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</si>
  <si>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</si>
  <si>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</si>
  <si>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</si>
  <si>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</si>
  <si>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</si>
  <si>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</si>
  <si>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</si>
  <si>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</si>
  <si>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</si>
  <si>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</si>
  <si>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</si>
  <si>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</si>
  <si>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</si>
  <si>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</si>
  <si>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</si>
  <si>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</si>
  <si>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</si>
  <si>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</si>
  <si>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</si>
  <si>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</si>
  <si>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</si>
  <si>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</si>
  <si>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</si>
  <si>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</si>
  <si>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</si>
  <si>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</si>
  <si>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</si>
  <si>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</si>
  <si>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</si>
  <si>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</si>
  <si>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</si>
  <si>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</si>
  <si>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</si>
  <si>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</si>
  <si>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</si>
  <si>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</si>
  <si>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</si>
  <si>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</si>
  <si>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</si>
  <si>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</si>
  <si>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</si>
  <si>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</si>
  <si>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</si>
  <si>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</si>
  <si>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</si>
  <si>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</si>
  <si>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</si>
  <si>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</si>
  <si>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</si>
  <si>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</si>
  <si>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</si>
  <si>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</si>
  <si>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</si>
  <si>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</si>
  <si>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</si>
  <si>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</si>
  <si>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</si>
  <si>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</si>
  <si>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</si>
  <si>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</si>
  <si>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</si>
  <si>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</si>
  <si>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</si>
  <si>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</si>
  <si>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</si>
  <si>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</si>
  <si>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</si>
  <si>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</si>
  <si>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</si>
  <si>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</si>
  <si>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</si>
  <si>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</si>
  <si>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</si>
  <si>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</si>
  <si>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</si>
  <si>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</si>
  <si>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</si>
  <si>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</si>
  <si>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</si>
  <si>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</si>
  <si>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</si>
  <si>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</si>
  <si>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</si>
  <si>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</si>
  <si>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</si>
  <si>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</si>
  <si>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</si>
  <si>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</si>
  <si>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</si>
  <si>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</si>
  <si>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</si>
  <si>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</si>
  <si>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</si>
  <si>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</si>
  <si>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</si>
  <si>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</si>
  <si>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</si>
  <si>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</si>
  <si>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</si>
  <si>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</si>
  <si>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</si>
  <si>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</si>
  <si>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</si>
  <si>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</si>
  <si>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</si>
  <si>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</si>
  <si>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</si>
  <si>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</si>
  <si>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</si>
  <si>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</si>
  <si>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</si>
  <si>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</si>
  <si>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</si>
  <si>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</si>
  <si>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</si>
  <si>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</si>
  <si>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</si>
  <si>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</si>
  <si>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</si>
  <si>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</si>
  <si>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</si>
  <si>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</si>
  <si>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</si>
  <si>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</si>
  <si>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</si>
  <si>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</si>
  <si>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</si>
  <si>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</si>
  <si>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</si>
  <si>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</si>
  <si>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</si>
  <si>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</si>
  <si>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</si>
  <si>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</si>
  <si>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</si>
  <si>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</si>
  <si>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</si>
  <si>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</si>
  <si>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</si>
  <si>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</si>
  <si>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</si>
  <si>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</si>
  <si>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</si>
  <si>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</si>
  <si>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</si>
  <si>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</si>
  <si>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</si>
  <si>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</si>
  <si>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</si>
  <si>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</si>
  <si>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</si>
  <si>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</si>
  <si>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</si>
  <si>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</si>
  <si>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</si>
  <si>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</si>
  <si>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</si>
  <si>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</si>
  <si>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</si>
  <si>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</si>
  <si>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</si>
  <si>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</si>
  <si>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</si>
  <si>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</si>
  <si>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</si>
  <si>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</si>
  <si>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</si>
  <si>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</si>
  <si>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</si>
  <si>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</si>
  <si>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</si>
  <si>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</si>
  <si>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</si>
  <si>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</si>
  <si>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</si>
  <si>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</si>
  <si>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</si>
  <si>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</si>
  <si>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</si>
  <si>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</si>
  <si>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</si>
  <si>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</si>
  <si>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</si>
  <si>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</si>
  <si>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</si>
  <si>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</si>
  <si>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</si>
  <si>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</si>
  <si>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</si>
  <si>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</si>
  <si>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</si>
  <si>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</si>
  <si>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</si>
  <si>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</si>
  <si>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</si>
  <si>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</si>
  <si>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</si>
  <si>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</si>
  <si>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</si>
  <si>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</si>
  <si>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</si>
  <si>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</si>
  <si>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</si>
  <si>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</si>
  <si>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</si>
  <si>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</si>
  <si>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</si>
  <si>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</si>
  <si>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</si>
  <si>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</si>
  <si>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</si>
  <si>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</si>
  <si>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</si>
  <si>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</si>
  <si>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</si>
  <si>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</si>
  <si>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</si>
  <si>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</si>
  <si>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</si>
  <si>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</si>
  <si>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</si>
  <si>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</si>
  <si>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</si>
  <si>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</si>
  <si>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</si>
  <si>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</si>
  <si>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</si>
  <si>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</si>
  <si>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</si>
  <si>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</si>
  <si>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</si>
  <si>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</si>
  <si>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</si>
  <si>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</si>
  <si>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</si>
  <si>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</si>
  <si>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</si>
  <si>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</si>
  <si>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</si>
  <si>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</si>
  <si>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</si>
  <si>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</si>
  <si>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</si>
  <si>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</si>
  <si>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</si>
  <si>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</si>
  <si>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</si>
  <si>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</si>
  <si>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</si>
  <si>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</si>
  <si>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</si>
  <si>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</si>
  <si>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</si>
  <si>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</si>
  <si>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</si>
  <si>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</si>
  <si>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</si>
  <si>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</si>
  <si>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</si>
  <si>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</si>
  <si>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</si>
  <si>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</si>
  <si>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</si>
  <si>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</si>
  <si>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</si>
  <si>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</si>
  <si>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</si>
  <si>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</si>
  <si>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</si>
  <si>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</si>
  <si>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</si>
  <si>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</si>
  <si>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</si>
  <si>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</si>
  <si>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</si>
  <si>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</si>
  <si>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</si>
  <si>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</si>
  <si>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</si>
  <si>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</si>
  <si>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</si>
  <si>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</si>
  <si>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</si>
  <si>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</si>
  <si>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</si>
  <si>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</si>
  <si>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</si>
  <si>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</si>
  <si>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</si>
  <si>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</si>
  <si>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</si>
  <si>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</si>
  <si>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</si>
  <si>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</si>
  <si>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</si>
  <si>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</si>
  <si>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</si>
  <si>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</si>
  <si>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</si>
  <si>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</si>
  <si>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</si>
  <si>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</si>
  <si>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</si>
  <si>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</si>
  <si>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</si>
  <si>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</si>
  <si>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</si>
  <si>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</si>
  <si>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</si>
  <si>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</si>
  <si>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</si>
  <si>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</si>
  <si>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</si>
  <si>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</si>
  <si>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</si>
  <si>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</si>
  <si>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</si>
  <si>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</si>
  <si>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</si>
  <si>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</si>
  <si>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</si>
  <si>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</si>
  <si>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</si>
  <si>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</si>
  <si>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</si>
  <si>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</si>
  <si>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</si>
  <si>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</si>
  <si>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</si>
  <si>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</si>
  <si>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</si>
  <si>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</si>
  <si>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</si>
  <si>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</si>
  <si>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</si>
  <si>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</si>
  <si>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</si>
  <si>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</si>
  <si>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</si>
  <si>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</si>
  <si>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</si>
  <si>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</si>
  <si>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</si>
  <si>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</si>
  <si>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</si>
  <si>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</si>
  <si>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</si>
  <si>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</si>
  <si>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</si>
  <si>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</si>
  <si>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</si>
  <si>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</si>
  <si>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</si>
  <si>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</si>
  <si>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</si>
  <si>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</si>
  <si>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</si>
  <si>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</si>
  <si>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</si>
  <si>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</si>
  <si>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</si>
  <si>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</si>
  <si>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</si>
  <si>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</si>
  <si>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</si>
  <si>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</si>
  <si>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</si>
  <si>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</si>
  <si>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</si>
  <si>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</si>
  <si>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</si>
  <si>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</si>
  <si>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</si>
  <si>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</si>
  <si>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</si>
  <si>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</si>
  <si>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</si>
  <si>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</si>
  <si>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</si>
  <si>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</si>
  <si>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</si>
  <si>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</si>
  <si>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</si>
  <si>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</si>
  <si>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</si>
  <si>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</si>
  <si>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</si>
  <si>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</si>
  <si>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</si>
  <si>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</si>
  <si>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</si>
  <si>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</si>
  <si>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</si>
  <si>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</si>
  <si>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</si>
  <si>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</si>
  <si>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</si>
  <si>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</si>
  <si>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</si>
  <si>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</si>
  <si>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</si>
  <si>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</si>
  <si>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</si>
  <si>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</si>
  <si>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</si>
  <si>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</si>
  <si>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</si>
  <si>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</si>
  <si>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</si>
  <si>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</si>
  <si>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</si>
  <si>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</si>
  <si>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</si>
  <si>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</si>
  <si>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</si>
  <si>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</si>
  <si>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</si>
  <si>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</si>
  <si>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</si>
  <si>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</si>
  <si>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</si>
  <si>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</si>
  <si>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</si>
  <si>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</si>
  <si>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</si>
  <si>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</si>
  <si>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</si>
  <si>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</si>
  <si>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</si>
  <si>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</si>
  <si>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</si>
  <si>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</si>
  <si>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</si>
  <si>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</si>
  <si>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</si>
  <si>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</si>
  <si>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</si>
  <si>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</si>
  <si>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</si>
  <si>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</si>
  <si>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</si>
  <si>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</si>
  <si>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</si>
  <si>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</si>
  <si>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</si>
  <si>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</si>
  <si>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</si>
  <si>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</si>
  <si>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</si>
  <si>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</si>
  <si>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</si>
  <si>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</si>
  <si>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</si>
  <si>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</si>
  <si>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</si>
  <si>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</si>
  <si>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</si>
  <si>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</si>
  <si>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</si>
  <si>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</si>
  <si>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</si>
  <si>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</si>
  <si>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</si>
  <si>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</si>
  <si>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</si>
  <si>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</si>
  <si>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</si>
  <si>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</si>
  <si>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</si>
  <si>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</si>
  <si>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</si>
  <si>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</si>
  <si>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</si>
  <si>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</si>
  <si>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</si>
  <si>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</si>
  <si>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</si>
  <si>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</si>
  <si>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</si>
  <si>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</si>
  <si>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</si>
  <si>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</si>
  <si>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</si>
  <si>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</si>
  <si>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</si>
  <si>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</si>
  <si>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</si>
  <si>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</si>
  <si>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</si>
  <si>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</si>
  <si>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</si>
  <si>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</si>
  <si>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</si>
  <si>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</si>
  <si>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</si>
  <si>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</si>
  <si>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</si>
  <si>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</si>
  <si>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</si>
  <si>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</si>
  <si>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</si>
  <si>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</si>
  <si>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</si>
  <si>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</si>
  <si>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</si>
  <si>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</si>
  <si>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</si>
  <si>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</si>
  <si>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</si>
  <si>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</si>
  <si>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</si>
  <si>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</si>
  <si>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</si>
  <si>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</si>
  <si>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</si>
  <si>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</si>
  <si>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</si>
  <si>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</si>
  <si>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</si>
  <si>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</si>
  <si>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</si>
  <si>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</si>
  <si>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</si>
  <si>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</si>
  <si>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</si>
  <si>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</si>
  <si>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</si>
  <si>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</si>
  <si>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</si>
  <si>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</si>
  <si>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</si>
  <si>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</si>
  <si>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</si>
  <si>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</si>
  <si>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</si>
  <si>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</si>
  <si>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</si>
  <si>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</si>
  <si>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</si>
  <si>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</si>
  <si>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</si>
  <si>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</si>
  <si>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</si>
  <si>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</si>
  <si>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</si>
  <si>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</si>
  <si>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</si>
  <si>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</si>
  <si>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</si>
  <si>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</si>
  <si>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</si>
  <si>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</si>
  <si>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</si>
  <si>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</si>
  <si>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</si>
  <si>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</si>
  <si>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</si>
  <si>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</si>
  <si>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</si>
  <si>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</si>
  <si>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</si>
  <si>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</si>
  <si>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</si>
  <si>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</si>
  <si>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</si>
  <si>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</si>
  <si>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</si>
  <si>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</si>
  <si>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</si>
  <si>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</si>
  <si>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</si>
  <si>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</si>
  <si>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</si>
  <si>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</si>
  <si>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</si>
  <si>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</si>
  <si>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</si>
  <si>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</si>
  <si>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</si>
  <si>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</si>
  <si>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</si>
  <si>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</si>
  <si>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</si>
  <si>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</si>
  <si>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</si>
  <si>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</si>
  <si>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</si>
  <si>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</si>
  <si>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</si>
  <si>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</si>
  <si>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</si>
  <si>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</si>
  <si>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</si>
  <si>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</si>
  <si>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</si>
  <si>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</si>
  <si>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</si>
  <si>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</si>
  <si>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</si>
  <si>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</si>
  <si>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</si>
  <si>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</si>
  <si>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</si>
  <si>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</si>
  <si>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</si>
  <si>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</si>
  <si>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</si>
  <si>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</si>
  <si>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</si>
  <si>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</si>
  <si>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</si>
  <si>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</si>
  <si>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</si>
  <si>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</si>
  <si>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</si>
  <si>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</si>
  <si>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</si>
  <si>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</si>
  <si>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</si>
  <si>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</si>
  <si>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</si>
  <si>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</si>
  <si>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</si>
  <si>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</si>
  <si>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</si>
  <si>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</si>
  <si>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</si>
  <si>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</si>
  <si>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L'AUVIGNON EN AVAL DE CASTELNAU-SUR-L'AUVIGNON</t>
  </si>
  <si>
    <t>L'AUVIGNON</t>
  </si>
  <si>
    <t>05111620</t>
  </si>
  <si>
    <t>18310006400033</t>
  </si>
  <si>
    <t>Agence de l'Eau Adour-Garonne</t>
  </si>
  <si>
    <t>34255833500077</t>
  </si>
  <si>
    <t>AQUASCOP BIOLOGIE site de Monptellier</t>
  </si>
  <si>
    <t>IBMR-18-M204</t>
  </si>
  <si>
    <t>GEOFFROY SEVENO, DAMIEN RICARD</t>
  </si>
  <si>
    <t>IBMR standard</t>
  </si>
  <si>
    <t>ETIAGE NORMAL</t>
  </si>
  <si>
    <t>ENSOLEILLE</t>
  </si>
  <si>
    <t>MOYENNE</t>
  </si>
  <si>
    <t>PARTIELLEMENT</t>
  </si>
  <si>
    <t>NIVEAU EAU &gt; 2017</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</si>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</sst>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2" fillId="5" borderId="13" xfId="0" applyFont="1" applyFill="1" applyBorder="1" applyAlignment="1" applyProtection="1">
      <alignment horizontal="center" vertical="center"/>
      <protection/>
    </xf>
    <xf numFmtId="0" fontId="2" fillId="5" borderId="14" xfId="0" applyFont="1" applyFill="1" applyBorder="1" applyAlignment="1" applyProtection="1">
      <alignment horizontal="center" vertical="center"/>
      <protection/>
    </xf>
    <xf numFmtId="0" fontId="2" fillId="5" borderId="1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7" borderId="18"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16" xfId="0" applyFont="1" applyFill="1" applyBorder="1" applyAlignment="1" applyProtection="1">
      <alignment horizontal="center" vertical="center" wrapText="1"/>
      <protection/>
    </xf>
    <xf numFmtId="0" fontId="3" fillId="11" borderId="17"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3" fillId="11" borderId="21" xfId="0" applyFont="1" applyFill="1" applyBorder="1" applyAlignment="1" applyProtection="1">
      <alignment horizontal="center" vertical="center" wrapText="1"/>
      <protection/>
    </xf>
    <xf numFmtId="0" fontId="2" fillId="11" borderId="16" xfId="0" applyFont="1" applyFill="1" applyBorder="1" applyAlignment="1" applyProtection="1">
      <alignment horizontal="center" vertical="center" wrapText="1"/>
      <protection/>
    </xf>
    <xf numFmtId="0" fontId="2" fillId="11" borderId="17" xfId="0" applyFont="1" applyFill="1" applyBorder="1" applyAlignment="1" applyProtection="1">
      <alignment horizontal="center" vertical="center" wrapText="1"/>
      <protection/>
    </xf>
    <xf numFmtId="0" fontId="2" fillId="11" borderId="20" xfId="0" applyFont="1" applyFill="1" applyBorder="1" applyAlignment="1" applyProtection="1">
      <alignment horizontal="center" vertical="center" wrapText="1"/>
      <protection/>
    </xf>
    <xf numFmtId="0" fontId="2" fillId="11" borderId="2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2" xfId="0" applyFont="1" applyFill="1" applyBorder="1" applyAlignment="1" applyProtection="1">
      <alignment horizontal="center" vertical="center"/>
      <protection/>
    </xf>
    <xf numFmtId="0" fontId="2" fillId="5" borderId="23" xfId="0" applyFont="1" applyFill="1" applyBorder="1" applyAlignment="1" applyProtection="1">
      <alignment horizontal="center" vertical="center"/>
      <protection/>
    </xf>
    <xf numFmtId="0" fontId="2" fillId="5" borderId="24" xfId="0" applyFont="1" applyFill="1" applyBorder="1" applyAlignment="1" applyProtection="1">
      <alignment horizontal="center" vertical="center"/>
      <protection/>
    </xf>
    <xf numFmtId="0" fontId="3" fillId="6" borderId="20" xfId="0" applyFont="1" applyFill="1" applyBorder="1" applyAlignment="1" applyProtection="1">
      <alignment horizontal="left" vertical="center"/>
      <protection/>
    </xf>
    <xf numFmtId="0" fontId="3" fillId="6" borderId="25" xfId="0" applyFont="1" applyFill="1" applyBorder="1" applyAlignment="1" applyProtection="1">
      <alignment horizontal="left" vertical="center"/>
      <protection/>
    </xf>
    <xf numFmtId="0" fontId="3" fillId="6" borderId="21" xfId="0" applyFont="1" applyFill="1" applyBorder="1" applyAlignment="1" applyProtection="1">
      <alignment horizontal="left" vertical="center"/>
      <protection/>
    </xf>
    <xf numFmtId="0" fontId="2" fillId="6" borderId="16" xfId="0" applyFont="1" applyFill="1" applyBorder="1" applyAlignment="1" applyProtection="1">
      <alignment horizontal="left" vertical="center" wrapText="1"/>
      <protection/>
    </xf>
    <xf numFmtId="0" fontId="2" fillId="6" borderId="26" xfId="0" applyFont="1" applyFill="1" applyBorder="1" applyAlignment="1" applyProtection="1">
      <alignment horizontal="left" vertical="center" wrapText="1"/>
      <protection/>
    </xf>
    <xf numFmtId="0" fontId="2" fillId="6" borderId="17" xfId="0" applyFont="1" applyFill="1" applyBorder="1" applyAlignment="1" applyProtection="1">
      <alignment horizontal="left" vertical="center" wrapText="1"/>
      <protection/>
    </xf>
    <xf numFmtId="0" fontId="3" fillId="0" borderId="27"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0" fontId="5" fillId="0" borderId="3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2" xfId="0" applyFont="1" applyBorder="1" applyAlignment="1" applyProtection="1">
      <alignment horizontal="center" vertical="center"/>
      <protection/>
    </xf>
    <xf numFmtId="49" fontId="6" fillId="2" borderId="27" xfId="0" applyNumberFormat="1" applyFont="1" applyFill="1" applyBorder="1" applyAlignment="1" applyProtection="1">
      <alignment horizontal="left" vertical="center" wrapText="1" readingOrder="1"/>
      <protection locked="0"/>
    </xf>
    <xf numFmtId="49" fontId="6" fillId="2" borderId="28" xfId="0" applyNumberFormat="1" applyFont="1" applyFill="1" applyBorder="1" applyAlignment="1" applyProtection="1">
      <alignment horizontal="left" vertical="center" wrapText="1" readingOrder="1"/>
      <protection locked="0"/>
    </xf>
    <xf numFmtId="49" fontId="6" fillId="2" borderId="29" xfId="0" applyNumberFormat="1" applyFont="1" applyFill="1" applyBorder="1" applyAlignment="1" applyProtection="1">
      <alignment horizontal="left" vertical="center" wrapText="1" readingOrder="1"/>
      <protection locked="0"/>
    </xf>
    <xf numFmtId="0" fontId="3" fillId="11" borderId="33"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5" xfId="0"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64">
      <selection activeCell="A12" sqref="A1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88" t="s">
        <v>2277</v>
      </c>
      <c r="B3" s="88"/>
      <c r="C3" s="88"/>
      <c r="D3" s="88"/>
      <c r="E3" s="88"/>
    </row>
    <row r="4" spans="1:5" s="15" customFormat="1" ht="16.5" customHeight="1" thickBot="1">
      <c r="A4" s="95" t="s">
        <v>2278</v>
      </c>
      <c r="B4" s="95"/>
      <c r="C4" s="95"/>
      <c r="D4" s="95"/>
      <c r="E4" s="95"/>
    </row>
    <row r="5" spans="1:5" s="15" customFormat="1" ht="15.75" thickBot="1">
      <c r="A5" s="85" t="s">
        <v>2058</v>
      </c>
      <c r="B5" s="86"/>
      <c r="C5" s="86"/>
      <c r="D5" s="86"/>
      <c r="E5" s="87"/>
    </row>
    <row r="6" spans="1:5" ht="15">
      <c r="A6" s="14" t="s">
        <v>2279</v>
      </c>
      <c r="B6" s="50" t="s">
        <v>5286</v>
      </c>
      <c r="D6" s="14" t="s">
        <v>2057</v>
      </c>
      <c r="E6" s="54"/>
    </row>
    <row r="7" spans="1:8" ht="30">
      <c r="A7" s="48" t="s">
        <v>2266</v>
      </c>
      <c r="B7" s="45" t="s">
        <v>5291</v>
      </c>
      <c r="D7" s="14" t="s">
        <v>2060</v>
      </c>
      <c r="E7" s="53" t="s">
        <v>5287</v>
      </c>
      <c r="G7" s="89" t="s">
        <v>2276</v>
      </c>
      <c r="H7" s="90"/>
    </row>
    <row r="8" spans="1:8" ht="15">
      <c r="A8" s="10" t="s">
        <v>2280</v>
      </c>
      <c r="B8" s="50" t="s">
        <v>5285</v>
      </c>
      <c r="D8" s="10" t="s">
        <v>2282</v>
      </c>
      <c r="E8" s="51" t="s">
        <v>5288</v>
      </c>
      <c r="G8" s="91"/>
      <c r="H8" s="92"/>
    </row>
    <row r="9" spans="1:8" ht="30">
      <c r="A9" s="48" t="s">
        <v>2267</v>
      </c>
      <c r="B9" s="45" t="s">
        <v>5284</v>
      </c>
      <c r="D9" s="10" t="s">
        <v>2265</v>
      </c>
      <c r="E9" s="51" t="s">
        <v>5289</v>
      </c>
      <c r="G9" s="91"/>
      <c r="H9" s="92"/>
    </row>
    <row r="10" spans="1:8" ht="30">
      <c r="A10" s="10" t="s">
        <v>2059</v>
      </c>
      <c r="B10" s="46" t="s">
        <v>5283</v>
      </c>
      <c r="D10" s="10" t="s">
        <v>2283</v>
      </c>
      <c r="E10" s="51">
        <v>494989</v>
      </c>
      <c r="G10" s="91"/>
      <c r="H10" s="92"/>
    </row>
    <row r="11" spans="1:8" ht="15">
      <c r="A11" s="10" t="s">
        <v>2281</v>
      </c>
      <c r="B11" s="47">
        <v>43332</v>
      </c>
      <c r="D11" s="10" t="s">
        <v>2284</v>
      </c>
      <c r="E11" s="52">
        <v>6323260</v>
      </c>
      <c r="G11" s="91"/>
      <c r="H11" s="92"/>
    </row>
    <row r="12" spans="1:8" ht="15">
      <c r="A12" s="10" t="s">
        <v>2287</v>
      </c>
      <c r="B12" s="52" t="s">
        <v>5290</v>
      </c>
      <c r="D12" s="10" t="s">
        <v>2285</v>
      </c>
      <c r="E12" s="52">
        <v>494949</v>
      </c>
      <c r="G12" s="93"/>
      <c r="H12" s="94"/>
    </row>
    <row r="13" spans="1:5" ht="17.25" customHeight="1" thickBot="1">
      <c r="A13" s="2"/>
      <c r="B13" s="55"/>
      <c r="D13" s="10" t="s">
        <v>2286</v>
      </c>
      <c r="E13" s="52">
        <v>6323352</v>
      </c>
    </row>
    <row r="14" spans="1:5" s="58" customFormat="1" ht="15.75" thickBot="1">
      <c r="A14" s="85" t="s">
        <v>2061</v>
      </c>
      <c r="B14" s="86"/>
      <c r="C14" s="86"/>
      <c r="D14" s="86"/>
      <c r="E14" s="87"/>
    </row>
    <row r="15" spans="1:3" ht="15">
      <c r="A15" s="3" t="s">
        <v>2062</v>
      </c>
      <c r="B15" s="30" t="s">
        <v>5292</v>
      </c>
      <c r="C15" s="16"/>
    </row>
    <row r="16" spans="1:3" ht="15">
      <c r="A16" s="3" t="s">
        <v>2270</v>
      </c>
      <c r="B16" s="30"/>
      <c r="C16" s="16"/>
    </row>
    <row r="17" spans="1:3" ht="15">
      <c r="A17" s="104" t="s">
        <v>2268</v>
      </c>
      <c r="B17" s="49" t="s">
        <v>2269</v>
      </c>
      <c r="C17" s="61">
        <f>E10</f>
        <v>494989</v>
      </c>
    </row>
    <row r="18" spans="1:3" ht="15">
      <c r="A18" s="105"/>
      <c r="B18" s="49" t="s">
        <v>2271</v>
      </c>
      <c r="C18" s="61">
        <f>E11</f>
        <v>6323260</v>
      </c>
    </row>
    <row r="19" spans="1:2" ht="15">
      <c r="A19" s="3" t="s">
        <v>2063</v>
      </c>
      <c r="B19" s="29">
        <v>98</v>
      </c>
    </row>
    <row r="20" spans="1:2" ht="15">
      <c r="A20" s="3" t="s">
        <v>2064</v>
      </c>
      <c r="B20" s="30" t="s">
        <v>5293</v>
      </c>
    </row>
    <row r="21" spans="1:2" ht="15">
      <c r="A21" s="3" t="s">
        <v>2065</v>
      </c>
      <c r="B21" s="30" t="s">
        <v>5294</v>
      </c>
    </row>
    <row r="22" spans="1:2" ht="15">
      <c r="A22" s="3" t="s">
        <v>2066</v>
      </c>
      <c r="B22" s="30" t="s">
        <v>5295</v>
      </c>
    </row>
    <row r="23" spans="1:2" ht="15">
      <c r="A23" s="3" t="s">
        <v>2272</v>
      </c>
      <c r="B23" s="30" t="s">
        <v>5296</v>
      </c>
    </row>
    <row r="24" spans="1:2" ht="15">
      <c r="A24" s="4" t="s">
        <v>2067</v>
      </c>
      <c r="B24" s="31">
        <v>100</v>
      </c>
    </row>
    <row r="25" spans="1:2" ht="15">
      <c r="A25" s="43" t="s">
        <v>2068</v>
      </c>
      <c r="B25" s="31">
        <v>2.3</v>
      </c>
    </row>
    <row r="26" spans="1:2" s="57" customFormat="1" ht="15.75" thickBot="1">
      <c r="A26" s="42"/>
      <c r="B26" s="56"/>
    </row>
    <row r="27" spans="1:5" s="57" customFormat="1" ht="15">
      <c r="A27" s="106" t="s">
        <v>2273</v>
      </c>
      <c r="B27" s="107"/>
      <c r="C27" s="107"/>
      <c r="D27" s="107"/>
      <c r="E27" s="108"/>
    </row>
    <row r="28" spans="1:5" s="57" customFormat="1" ht="15">
      <c r="A28" s="112" t="s">
        <v>2275</v>
      </c>
      <c r="B28" s="113"/>
      <c r="C28" s="113"/>
      <c r="D28" s="113"/>
      <c r="E28" s="114"/>
    </row>
    <row r="29" spans="1:5" s="57" customFormat="1" ht="15">
      <c r="A29" s="109" t="s">
        <v>2274</v>
      </c>
      <c r="B29" s="110"/>
      <c r="C29" s="110"/>
      <c r="D29" s="110"/>
      <c r="E29" s="111"/>
    </row>
    <row r="30" spans="1:2" s="57" customFormat="1" ht="15">
      <c r="A30" s="42"/>
      <c r="B30" s="56"/>
    </row>
    <row r="31" spans="1:5" s="15" customFormat="1" ht="15">
      <c r="A31" s="43" t="s">
        <v>2114</v>
      </c>
      <c r="B31" s="36">
        <v>2</v>
      </c>
      <c r="C31" s="17"/>
      <c r="D31" s="17"/>
      <c r="E31" s="17"/>
    </row>
    <row r="32" spans="1:5" s="15" customFormat="1" ht="15">
      <c r="A32" s="118"/>
      <c r="B32" s="119"/>
      <c r="C32" s="17"/>
      <c r="D32" s="17"/>
      <c r="E32" s="17"/>
    </row>
    <row r="33" spans="1:5" s="15" customFormat="1" ht="12.75" customHeight="1">
      <c r="A33" s="96" t="s">
        <v>2116</v>
      </c>
      <c r="B33" s="97"/>
      <c r="C33" s="6"/>
      <c r="D33" s="100" t="s">
        <v>2117</v>
      </c>
      <c r="E33" s="101"/>
    </row>
    <row r="34" spans="1:5" s="15" customFormat="1" ht="37.5" customHeight="1">
      <c r="A34" s="98"/>
      <c r="B34" s="99"/>
      <c r="C34" s="6"/>
      <c r="D34" s="102"/>
      <c r="E34" s="103"/>
    </row>
    <row r="35" spans="1:5" ht="15">
      <c r="A35" s="3" t="s">
        <v>2289</v>
      </c>
      <c r="B35" s="37">
        <v>2</v>
      </c>
      <c r="D35" s="28" t="s">
        <v>2288</v>
      </c>
      <c r="E35" s="32">
        <v>98</v>
      </c>
    </row>
    <row r="36" spans="1:5" s="7" customFormat="1" ht="15" customHeight="1">
      <c r="A36" s="5" t="s">
        <v>2113</v>
      </c>
      <c r="B36" s="30">
        <v>5</v>
      </c>
      <c r="C36" s="6"/>
      <c r="D36" s="8" t="s">
        <v>2112</v>
      </c>
      <c r="E36" s="30">
        <v>95</v>
      </c>
    </row>
    <row r="37" spans="1:5" s="7" customFormat="1" ht="15" customHeight="1">
      <c r="A37" s="5" t="s">
        <v>2111</v>
      </c>
      <c r="B37" s="30">
        <v>1.2</v>
      </c>
      <c r="C37" s="6"/>
      <c r="D37" s="8" t="s">
        <v>2110</v>
      </c>
      <c r="E37" s="30">
        <v>2.4</v>
      </c>
    </row>
    <row r="38" spans="1:5" s="7" customFormat="1" ht="15" customHeight="1">
      <c r="A38" s="5" t="s">
        <v>2115</v>
      </c>
      <c r="B38" s="30">
        <v>0</v>
      </c>
      <c r="C38" s="6"/>
      <c r="D38" s="8" t="s">
        <v>2115</v>
      </c>
      <c r="E38" s="30">
        <v>1</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15" t="s">
        <v>2120</v>
      </c>
      <c r="B41" s="116"/>
      <c r="C41" s="116"/>
      <c r="D41" s="116"/>
      <c r="E41" s="117"/>
    </row>
    <row r="42" spans="1:5" s="15" customFormat="1" ht="15">
      <c r="A42" s="120" t="s">
        <v>2108</v>
      </c>
      <c r="B42" s="120"/>
      <c r="C42" s="6"/>
      <c r="D42" s="120" t="s">
        <v>2108</v>
      </c>
      <c r="E42" s="120"/>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8"/>
      <c r="B56" s="99"/>
      <c r="C56" s="6"/>
      <c r="D56" s="98"/>
      <c r="E56" s="99"/>
    </row>
    <row r="57" spans="1:5" s="15" customFormat="1" ht="15">
      <c r="A57" s="13" t="s">
        <v>2095</v>
      </c>
      <c r="B57" s="19">
        <v>4</v>
      </c>
      <c r="C57" s="6"/>
      <c r="D57" s="14" t="s">
        <v>2095</v>
      </c>
      <c r="E57" s="19">
        <v>2</v>
      </c>
    </row>
    <row r="58" spans="1:5" s="15" customFormat="1" ht="15">
      <c r="A58" s="3" t="s">
        <v>2094</v>
      </c>
      <c r="B58" s="9">
        <v>4</v>
      </c>
      <c r="C58" s="6"/>
      <c r="D58" s="10" t="s">
        <v>2094</v>
      </c>
      <c r="E58" s="9">
        <v>5</v>
      </c>
    </row>
    <row r="59" spans="1:5" s="15" customFormat="1" ht="15">
      <c r="A59" s="3" t="s">
        <v>2093</v>
      </c>
      <c r="B59" s="9"/>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8"/>
      <c r="B64" s="99"/>
      <c r="C64" s="6"/>
      <c r="D64" s="98"/>
      <c r="E64" s="99"/>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8"/>
      <c r="B72" s="99"/>
      <c r="C72" s="6"/>
      <c r="D72" s="98"/>
      <c r="E72" s="99"/>
    </row>
    <row r="73" spans="1:5" s="15" customFormat="1" ht="15">
      <c r="A73" s="13" t="s">
        <v>2083</v>
      </c>
      <c r="B73" s="19"/>
      <c r="C73" s="6"/>
      <c r="D73" s="14" t="s">
        <v>2083</v>
      </c>
      <c r="E73" s="19"/>
    </row>
    <row r="74" spans="1:5" s="15" customFormat="1" ht="15">
      <c r="A74" s="3" t="s">
        <v>2082</v>
      </c>
      <c r="B74" s="9">
        <v>4</v>
      </c>
      <c r="C74" s="6"/>
      <c r="D74" s="10" t="s">
        <v>2082</v>
      </c>
      <c r="E74" s="9">
        <v>4</v>
      </c>
    </row>
    <row r="75" spans="1:5" s="15" customFormat="1" ht="15">
      <c r="A75" s="3" t="s">
        <v>2081</v>
      </c>
      <c r="B75" s="9">
        <v>2</v>
      </c>
      <c r="C75" s="6"/>
      <c r="D75" s="10" t="s">
        <v>2081</v>
      </c>
      <c r="E75" s="9">
        <v>4</v>
      </c>
    </row>
    <row r="76" spans="1:5" s="15" customFormat="1" ht="15">
      <c r="A76" s="3" t="s">
        <v>2080</v>
      </c>
      <c r="B76" s="9">
        <v>4</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8"/>
      <c r="B80" s="99"/>
      <c r="C80" s="6"/>
      <c r="D80" s="98"/>
      <c r="E80" s="99"/>
    </row>
    <row r="81" spans="1:5" s="15" customFormat="1" ht="15">
      <c r="A81" s="13" t="s">
        <v>2077</v>
      </c>
      <c r="B81" s="19">
        <v>5</v>
      </c>
      <c r="C81" s="6"/>
      <c r="D81" s="14" t="s">
        <v>2077</v>
      </c>
      <c r="E81" s="19">
        <v>5</v>
      </c>
    </row>
    <row r="82" spans="1:5" s="15" customFormat="1" ht="15">
      <c r="A82" s="3" t="s">
        <v>2076</v>
      </c>
      <c r="B82" s="9">
        <v>2</v>
      </c>
      <c r="C82" s="6"/>
      <c r="D82" s="10" t="s">
        <v>2076</v>
      </c>
      <c r="E82" s="9">
        <v>2</v>
      </c>
    </row>
    <row r="83" spans="1:5" s="15" customFormat="1" ht="15">
      <c r="A83" s="3" t="s">
        <v>2075</v>
      </c>
      <c r="B83" s="9">
        <v>1</v>
      </c>
      <c r="C83" s="6"/>
      <c r="D83" s="10" t="s">
        <v>2075</v>
      </c>
      <c r="E83" s="9">
        <v>1</v>
      </c>
    </row>
    <row r="84" spans="1:5" s="15" customFormat="1" ht="15">
      <c r="A84" s="3" t="s">
        <v>2074</v>
      </c>
      <c r="B84" s="9"/>
      <c r="C84" s="6"/>
      <c r="D84" s="10" t="s">
        <v>2074</v>
      </c>
      <c r="E84" s="9">
        <v>1</v>
      </c>
    </row>
    <row r="85" spans="1:5" s="15" customFormat="1" ht="15">
      <c r="A85" s="3" t="s">
        <v>2073</v>
      </c>
      <c r="B85" s="9">
        <v>1</v>
      </c>
      <c r="C85" s="6"/>
      <c r="D85" s="10" t="s">
        <v>2073</v>
      </c>
      <c r="E85" s="9">
        <v>1</v>
      </c>
    </row>
    <row r="86" spans="1:5" s="15" customFormat="1" ht="15">
      <c r="A86" s="3" t="s">
        <v>2072</v>
      </c>
      <c r="B86" s="9">
        <v>1</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5" s="15" customFormat="1" ht="15.75" thickBot="1">
      <c r="A89" s="121"/>
      <c r="B89" s="122"/>
      <c r="C89" s="18"/>
      <c r="D89" s="122"/>
      <c r="E89" s="129"/>
    </row>
    <row r="90" spans="1:5" s="15" customFormat="1" ht="12.75" customHeight="1">
      <c r="A90" s="126" t="s">
        <v>2069</v>
      </c>
      <c r="B90" s="127"/>
      <c r="C90" s="127"/>
      <c r="D90" s="127"/>
      <c r="E90" s="127"/>
    </row>
    <row r="91" spans="1:5" s="15" customFormat="1" ht="12.75" customHeight="1">
      <c r="A91" s="98"/>
      <c r="B91" s="128"/>
      <c r="C91" s="128"/>
      <c r="D91" s="128"/>
      <c r="E91" s="128"/>
    </row>
    <row r="92" spans="1:5" s="15" customFormat="1" ht="30" customHeight="1">
      <c r="A92" s="123" t="s">
        <v>5297</v>
      </c>
      <c r="B92" s="124"/>
      <c r="C92" s="124"/>
      <c r="D92" s="124"/>
      <c r="E92" s="125"/>
    </row>
    <row r="93" s="58" customFormat="1" ht="15"/>
    <row r="94" s="58" customFormat="1" ht="15.75" thickBot="1"/>
    <row r="95" spans="1:6" s="58" customFormat="1" ht="15.75" thickBot="1">
      <c r="A95" s="85" t="s">
        <v>2118</v>
      </c>
      <c r="B95" s="86"/>
      <c r="C95" s="86"/>
      <c r="D95" s="86"/>
      <c r="E95" s="86"/>
      <c r="F95" s="87"/>
    </row>
    <row r="96" spans="1:6" s="58" customFormat="1" ht="15">
      <c r="A96" s="22" t="s">
        <v>2290</v>
      </c>
      <c r="B96" s="22" t="s">
        <v>2121</v>
      </c>
      <c r="C96" s="22" t="s">
        <v>2119</v>
      </c>
      <c r="D96" s="23" t="s">
        <v>2291</v>
      </c>
      <c r="E96" s="23" t="s">
        <v>2292</v>
      </c>
      <c r="F96" s="23" t="s">
        <v>2293</v>
      </c>
    </row>
    <row r="97" spans="1:6" ht="15">
      <c r="A97" s="33" t="s">
        <v>453</v>
      </c>
      <c r="B97" s="20" t="str">
        <f>VLOOKUP(A97,'Ref Taxo'!A:B,2,FALSE)</f>
        <v>Cladophora</v>
      </c>
      <c r="C97" s="21">
        <f>VLOOKUP(A97,'Ref Taxo'!A:D,4,FALSE)</f>
        <v>1124</v>
      </c>
      <c r="D97" s="34"/>
      <c r="E97" s="35">
        <v>0.01</v>
      </c>
      <c r="F97" s="35" t="s">
        <v>2294</v>
      </c>
    </row>
    <row r="98" spans="1:6" ht="15">
      <c r="A98" s="33" t="s">
        <v>1381</v>
      </c>
      <c r="B98" s="20" t="str">
        <f>VLOOKUP(A98,'Ref Taxo'!A:B,2,FALSE)</f>
        <v>Phormidium</v>
      </c>
      <c r="C98" s="21">
        <f>VLOOKUP(A98,'Ref Taxo'!A:D,4,FALSE)</f>
        <v>6414</v>
      </c>
      <c r="D98" s="34"/>
      <c r="E98" s="35">
        <v>0.01</v>
      </c>
      <c r="F98" s="35" t="s">
        <v>2294</v>
      </c>
    </row>
    <row r="99" spans="1:6" ht="15">
      <c r="A99" s="33" t="s">
        <v>733</v>
      </c>
      <c r="B99" s="20" t="str">
        <f>VLOOKUP(A99,'Ref Taxo'!A:B,2,FALSE)</f>
        <v>Fissidens crassipes</v>
      </c>
      <c r="C99" s="21">
        <f>VLOOKUP(A99,'Ref Taxo'!A:D,4,FALSE)</f>
        <v>1294</v>
      </c>
      <c r="D99" s="34"/>
      <c r="E99" s="35">
        <v>0.01</v>
      </c>
      <c r="F99" s="35" t="s">
        <v>2294</v>
      </c>
    </row>
    <row r="100" spans="1:6" ht="15">
      <c r="A100" s="33"/>
      <c r="B100" s="20" t="e">
        <f>VLOOKUP(A100,'Ref Taxo'!A:B,2,FALSE)</f>
        <v>#N/A</v>
      </c>
      <c r="C100" s="21" t="e">
        <f>VLOOKUP(A100,'Ref Taxo'!A:D,4,FALSE)</f>
        <v>#N/A</v>
      </c>
      <c r="D100" s="34"/>
      <c r="E100" s="35"/>
      <c r="F100" s="35" t="s">
        <v>2294</v>
      </c>
    </row>
    <row r="101" spans="1:6" ht="15">
      <c r="A101" s="33"/>
      <c r="B101" s="20" t="e">
        <f>VLOOKUP(A101,'Ref Taxo'!A:B,2,FALSE)</f>
        <v>#N/A</v>
      </c>
      <c r="C101" s="21" t="e">
        <f>VLOOKUP(A101,'Ref Taxo'!A:D,4,FALSE)</f>
        <v>#N/A</v>
      </c>
      <c r="D101" s="34"/>
      <c r="E101" s="35"/>
      <c r="F101" s="35" t="s">
        <v>2294</v>
      </c>
    </row>
    <row r="102" spans="1:6" ht="15">
      <c r="A102" s="33"/>
      <c r="B102" s="20" t="e">
        <f>VLOOKUP(A102,'Ref Taxo'!A:B,2,FALSE)</f>
        <v>#N/A</v>
      </c>
      <c r="C102" s="21" t="e">
        <f>VLOOKUP(A102,'Ref Taxo'!A:D,4,FALSE)</f>
        <v>#N/A</v>
      </c>
      <c r="D102" s="34"/>
      <c r="E102" s="35"/>
      <c r="F102" s="35" t="s">
        <v>2294</v>
      </c>
    </row>
    <row r="103" spans="1:6" ht="15">
      <c r="A103" s="33"/>
      <c r="B103" s="20" t="e">
        <f>VLOOKUP(A103,'Ref Taxo'!A:B,2,FALSE)</f>
        <v>#N/A</v>
      </c>
      <c r="C103" s="21" t="e">
        <f>VLOOKUP(A103,'Ref Taxo'!A:D,4,FALSE)</f>
        <v>#N/A</v>
      </c>
      <c r="D103" s="34"/>
      <c r="E103" s="35"/>
      <c r="F103" s="35" t="s">
        <v>2294</v>
      </c>
    </row>
    <row r="104" spans="1:6" ht="15">
      <c r="A104" s="33"/>
      <c r="B104" s="20" t="e">
        <f>VLOOKUP(A104,'Ref Taxo'!A:B,2,FALSE)</f>
        <v>#N/A</v>
      </c>
      <c r="C104" s="21" t="e">
        <f>VLOOKUP(A104,'Ref Taxo'!A:D,4,FALSE)</f>
        <v>#N/A</v>
      </c>
      <c r="D104" s="34"/>
      <c r="E104" s="35"/>
      <c r="F104" s="35" t="s">
        <v>2294</v>
      </c>
    </row>
    <row r="105" spans="1:6" ht="15">
      <c r="A105" s="33"/>
      <c r="B105" s="20" t="e">
        <f>VLOOKUP(A105,'Ref Taxo'!A:B,2,FALSE)</f>
        <v>#N/A</v>
      </c>
      <c r="C105" s="21" t="e">
        <f>VLOOKUP(A105,'Ref Taxo'!A:D,4,FALSE)</f>
        <v>#N/A</v>
      </c>
      <c r="D105" s="34"/>
      <c r="E105" s="35"/>
      <c r="F105" s="35" t="s">
        <v>2294</v>
      </c>
    </row>
    <row r="106" spans="1:6" ht="15">
      <c r="A106" s="33"/>
      <c r="B106" s="20" t="e">
        <f>VLOOKUP(A106,'Ref Taxo'!A:B,2,FALSE)</f>
        <v>#N/A</v>
      </c>
      <c r="C106" s="21" t="e">
        <f>VLOOKUP(A106,'Ref Taxo'!A:D,4,FALSE)</f>
        <v>#N/A</v>
      </c>
      <c r="D106" s="34"/>
      <c r="E106" s="35"/>
      <c r="F106" s="35" t="s">
        <v>2294</v>
      </c>
    </row>
    <row r="107" spans="1:6" ht="15">
      <c r="A107" s="33"/>
      <c r="B107" s="20" t="e">
        <f>VLOOKUP(A107,'Ref Taxo'!A:B,2,FALSE)</f>
        <v>#N/A</v>
      </c>
      <c r="C107" s="21" t="e">
        <f>VLOOKUP(A107,'Ref Taxo'!A:D,4,FALSE)</f>
        <v>#N/A</v>
      </c>
      <c r="D107" s="34"/>
      <c r="E107" s="35"/>
      <c r="F107" s="35" t="s">
        <v>2294</v>
      </c>
    </row>
    <row r="108" spans="1:6" ht="15">
      <c r="A108" s="33"/>
      <c r="B108" s="20" t="e">
        <f>VLOOKUP(A108,'Ref Taxo'!A:B,2,FALSE)</f>
        <v>#N/A</v>
      </c>
      <c r="C108" s="21" t="e">
        <f>VLOOKUP(A108,'Ref Taxo'!A:D,4,FALSE)</f>
        <v>#N/A</v>
      </c>
      <c r="D108" s="34"/>
      <c r="E108" s="35"/>
      <c r="F108" s="35" t="s">
        <v>2294</v>
      </c>
    </row>
    <row r="109" spans="1:6" ht="15">
      <c r="A109" s="33"/>
      <c r="B109" s="20" t="e">
        <f>VLOOKUP(A109,'Ref Taxo'!A:B,2,FALSE)</f>
        <v>#N/A</v>
      </c>
      <c r="C109" s="21" t="e">
        <f>VLOOKUP(A109,'Ref Taxo'!A:D,4,FALSE)</f>
        <v>#N/A</v>
      </c>
      <c r="D109" s="34"/>
      <c r="E109" s="35"/>
      <c r="F109" s="35" t="s">
        <v>2294</v>
      </c>
    </row>
    <row r="110" spans="1:6" ht="15">
      <c r="A110" s="33"/>
      <c r="B110" s="20" t="e">
        <f>VLOOKUP(A110,'Ref Taxo'!A:B,2,FALSE)</f>
        <v>#N/A</v>
      </c>
      <c r="C110" s="21" t="e">
        <f>VLOOKUP(A110,'Ref Taxo'!A:D,4,FALSE)</f>
        <v>#N/A</v>
      </c>
      <c r="D110" s="34"/>
      <c r="E110" s="35"/>
      <c r="F110" s="35" t="s">
        <v>2294</v>
      </c>
    </row>
    <row r="111" spans="1:6" ht="15">
      <c r="A111" s="33"/>
      <c r="B111" s="20" t="e">
        <f>VLOOKUP(A111,'Ref Taxo'!A:B,2,FALSE)</f>
        <v>#N/A</v>
      </c>
      <c r="C111" s="21" t="e">
        <f>VLOOKUP(A111,'Ref Taxo'!A:D,4,FALSE)</f>
        <v>#N/A</v>
      </c>
      <c r="D111" s="34"/>
      <c r="E111" s="35"/>
      <c r="F111" s="35" t="s">
        <v>2294</v>
      </c>
    </row>
    <row r="112" spans="1:6" ht="15">
      <c r="A112" s="33"/>
      <c r="B112" s="20" t="e">
        <f>VLOOKUP(A112,'Ref Taxo'!A:B,2,FALSE)</f>
        <v>#N/A</v>
      </c>
      <c r="C112" s="21" t="e">
        <f>VLOOKUP(A112,'Ref Taxo'!A:D,4,FALSE)</f>
        <v>#N/A</v>
      </c>
      <c r="D112" s="34"/>
      <c r="E112" s="35"/>
      <c r="F112" s="35" t="s">
        <v>2294</v>
      </c>
    </row>
    <row r="113" spans="1:6" ht="15">
      <c r="A113" s="33"/>
      <c r="B113" s="20" t="e">
        <f>VLOOKUP(A113,'Ref Taxo'!A:B,2,FALSE)</f>
        <v>#N/A</v>
      </c>
      <c r="C113" s="21" t="e">
        <f>VLOOKUP(A113,'Ref Taxo'!A:D,4,FALSE)</f>
        <v>#N/A</v>
      </c>
      <c r="D113" s="34"/>
      <c r="E113" s="35"/>
      <c r="F113" s="35" t="s">
        <v>2294</v>
      </c>
    </row>
    <row r="114" spans="1:6" ht="15">
      <c r="A114" s="33"/>
      <c r="B114" s="20" t="e">
        <f>VLOOKUP(A114,'Ref Taxo'!A:B,2,FALSE)</f>
        <v>#N/A</v>
      </c>
      <c r="C114" s="21" t="e">
        <f>VLOOKUP(A114,'Ref Taxo'!A:D,4,FALSE)</f>
        <v>#N/A</v>
      </c>
      <c r="D114" s="34"/>
      <c r="E114" s="35"/>
      <c r="F114" s="35" t="s">
        <v>2294</v>
      </c>
    </row>
    <row r="115" spans="1:6" ht="15">
      <c r="A115" s="33"/>
      <c r="B115" s="20" t="e">
        <f>VLOOKUP(A115,'Ref Taxo'!A:B,2,FALSE)</f>
        <v>#N/A</v>
      </c>
      <c r="C115" s="21" t="e">
        <f>VLOOKUP(A115,'Ref Taxo'!A:D,4,FALSE)</f>
        <v>#N/A</v>
      </c>
      <c r="D115" s="34"/>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42:B42"/>
    <mergeCell ref="D42:E42"/>
    <mergeCell ref="A89:B89"/>
    <mergeCell ref="A92:E92"/>
    <mergeCell ref="A90:E91"/>
    <mergeCell ref="D89:E89"/>
    <mergeCell ref="A79:B80"/>
    <mergeCell ref="D79:E80"/>
    <mergeCell ref="A55:B56"/>
    <mergeCell ref="D55:E56"/>
    <mergeCell ref="A63:B64"/>
    <mergeCell ref="D63:E64"/>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2019-03-04T13:41:15Z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