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1620" sheetId="2" r:id="rId2"/>
    <sheet name="Mises à jour" sheetId="3" r:id="rId3"/>
  </sheets>
  <definedNames/>
  <calcPr calcId="162913"/>
</workbook>
</file>

<file path=xl/sharedStrings.xml><?xml version="1.0" encoding="utf-8"?>
<sst xmlns="http://schemas.openxmlformats.org/spreadsheetml/2006/main" count="6472" uniqueCount="5305">
  <si>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</si>
  <si>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</si>
  <si>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</si>
  <si>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</si>
  <si>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</si>
  <si>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</si>
  <si>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</si>
  <si>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</si>
  <si>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</si>
  <si>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</si>
  <si>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</si>
  <si>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</si>
  <si>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</si>
  <si>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</si>
  <si>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</si>
  <si>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</si>
  <si>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</si>
  <si>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</si>
  <si>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</si>
  <si>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</si>
  <si>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</si>
  <si>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</si>
  <si>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</si>
  <si>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</si>
  <si>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</si>
  <si>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</si>
  <si>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</si>
  <si>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</si>
  <si>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</si>
  <si>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</si>
  <si>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</si>
  <si>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</si>
  <si>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</si>
  <si>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</si>
  <si>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</si>
  <si>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</si>
  <si>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</si>
  <si>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</si>
  <si>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</si>
  <si>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</si>
  <si>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</si>
  <si>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</si>
  <si>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</si>
  <si>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</si>
  <si>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</si>
  <si>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</si>
  <si>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</si>
  <si>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</si>
  <si>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</si>
  <si>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</si>
  <si>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</si>
  <si>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</si>
  <si>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</si>
  <si>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</si>
  <si>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</si>
  <si>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</si>
  <si>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</si>
  <si>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</si>
  <si>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</si>
  <si>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</si>
  <si>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</si>
  <si>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</si>
  <si>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</si>
  <si>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</si>
  <si>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</si>
  <si>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</si>
  <si>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</si>
  <si>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</si>
  <si>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</si>
  <si>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</si>
  <si>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</si>
  <si>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</si>
  <si>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</si>
  <si>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</si>
  <si>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</si>
  <si>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</si>
  <si>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</si>
  <si>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</si>
  <si>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</si>
  <si>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</si>
  <si>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</si>
  <si>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</si>
  <si>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</si>
  <si>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</si>
  <si>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</si>
  <si>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</si>
  <si>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</si>
  <si>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</si>
  <si>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</si>
  <si>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</si>
  <si>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</si>
  <si>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</si>
  <si>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</si>
  <si>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</si>
  <si>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</si>
  <si>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</si>
  <si>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</si>
  <si>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</si>
  <si>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</si>
  <si>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</si>
  <si>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</si>
  <si>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</si>
  <si>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</si>
  <si>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</si>
  <si>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</si>
  <si>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</si>
  <si>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</si>
  <si>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</si>
  <si>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</si>
  <si>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</si>
  <si>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</si>
  <si>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</si>
  <si>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</si>
  <si>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</si>
  <si>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</si>
  <si>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</si>
  <si>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</si>
  <si>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</si>
  <si>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</si>
  <si>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</si>
  <si>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</si>
  <si>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</si>
  <si>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</si>
  <si>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</si>
  <si>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</si>
  <si>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</si>
  <si>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</si>
  <si>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</si>
  <si>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</si>
  <si>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</si>
  <si>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</si>
  <si>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</si>
  <si>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</si>
  <si>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</si>
  <si>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</si>
  <si>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</si>
  <si>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</si>
  <si>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</si>
  <si>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</si>
  <si>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</si>
  <si>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</si>
  <si>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</si>
  <si>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</si>
  <si>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</si>
  <si>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</si>
  <si>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</si>
  <si>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</si>
  <si>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</si>
  <si>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</si>
  <si>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</si>
  <si>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</si>
  <si>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</si>
  <si>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</si>
  <si>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</si>
  <si>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</si>
  <si>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</si>
  <si>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</si>
  <si>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</si>
  <si>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</si>
  <si>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</si>
  <si>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</si>
  <si>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</si>
  <si>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</si>
  <si>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</si>
  <si>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</si>
  <si>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</si>
  <si>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</si>
  <si>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</si>
  <si>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</si>
  <si>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</si>
  <si>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</si>
  <si>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</si>
  <si>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</si>
  <si>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</si>
  <si>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</si>
  <si>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</si>
  <si>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</si>
  <si>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</si>
  <si>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</si>
  <si>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</si>
  <si>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</si>
  <si>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</si>
  <si>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</si>
  <si>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</si>
  <si>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</si>
  <si>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</si>
  <si>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</si>
  <si>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</si>
  <si>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</si>
  <si>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</si>
  <si>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</si>
  <si>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</si>
  <si>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</si>
  <si>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</si>
  <si>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</si>
  <si>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</si>
  <si>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</si>
  <si>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</si>
  <si>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</si>
  <si>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</si>
  <si>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</si>
  <si>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</si>
  <si>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</si>
  <si>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</si>
  <si>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</si>
  <si>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</si>
  <si>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</si>
  <si>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</si>
  <si>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</si>
  <si>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</si>
  <si>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</si>
  <si>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</si>
  <si>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</si>
  <si>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</si>
  <si>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</si>
  <si>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</si>
  <si>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</si>
  <si>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</si>
  <si>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</si>
  <si>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</si>
  <si>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</si>
  <si>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</si>
  <si>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</si>
  <si>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</si>
  <si>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</si>
  <si>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</si>
  <si>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</si>
  <si>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</si>
  <si>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</si>
  <si>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</si>
  <si>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</si>
  <si>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</si>
  <si>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</si>
  <si>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</si>
  <si>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</si>
  <si>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</si>
  <si>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</si>
  <si>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</si>
  <si>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</si>
  <si>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</si>
  <si>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</si>
  <si>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</si>
  <si>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</si>
  <si>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</si>
  <si>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</si>
  <si>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</si>
  <si>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</si>
  <si>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</si>
  <si>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</si>
  <si>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</si>
  <si>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</si>
  <si>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</si>
  <si>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</si>
  <si>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</si>
  <si>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</si>
  <si>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</si>
  <si>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</si>
  <si>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</si>
  <si>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</si>
  <si>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</si>
  <si>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</si>
  <si>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</si>
  <si>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</si>
  <si>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</si>
  <si>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</si>
  <si>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</si>
  <si>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</si>
  <si>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</si>
  <si>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</si>
  <si>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</si>
  <si>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</si>
  <si>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</si>
  <si>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</si>
  <si>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</si>
  <si>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</si>
  <si>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</si>
  <si>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</si>
  <si>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</si>
  <si>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</si>
  <si>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</si>
  <si>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</si>
  <si>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</si>
  <si>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</si>
  <si>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</si>
  <si>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</si>
  <si>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</si>
  <si>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</si>
  <si>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</si>
  <si>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</si>
  <si>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</si>
  <si>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</si>
  <si>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</si>
  <si>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</si>
  <si>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</si>
  <si>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</si>
  <si>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</si>
  <si>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</si>
  <si>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</si>
  <si>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</si>
  <si>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</si>
  <si>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</si>
  <si>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</si>
  <si>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</si>
  <si>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</si>
  <si>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</si>
  <si>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</si>
  <si>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</si>
  <si>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</si>
  <si>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</si>
  <si>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</si>
  <si>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</si>
  <si>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</si>
  <si>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</si>
  <si>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</si>
  <si>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</si>
  <si>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</si>
  <si>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</si>
  <si>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</si>
  <si>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</si>
  <si>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</si>
  <si>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</si>
  <si>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</si>
  <si>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</si>
  <si>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</si>
  <si>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</si>
  <si>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</si>
  <si>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</si>
  <si>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</si>
  <si>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</si>
  <si>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</si>
  <si>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</si>
  <si>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</si>
  <si>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</si>
  <si>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</si>
  <si>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</si>
  <si>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</si>
  <si>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</si>
  <si>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</si>
  <si>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</si>
  <si>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</si>
  <si>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</si>
  <si>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</si>
  <si>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</si>
  <si>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</si>
  <si>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</si>
  <si>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</si>
  <si>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</si>
  <si>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</si>
  <si>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</si>
  <si>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</si>
  <si>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</si>
  <si>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</si>
  <si>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</si>
  <si>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</si>
  <si>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</si>
  <si>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</si>
  <si>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</si>
  <si>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</si>
  <si>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</si>
  <si>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</si>
  <si>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</si>
  <si>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</si>
  <si>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</si>
  <si>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</si>
  <si>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</si>
  <si>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</si>
  <si>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</si>
  <si>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</si>
  <si>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</si>
  <si>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</si>
  <si>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</si>
  <si>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</si>
  <si>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</si>
  <si>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</si>
  <si>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</si>
  <si>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</si>
  <si>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</si>
  <si>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</si>
  <si>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</si>
  <si>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</si>
  <si>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</si>
  <si>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</si>
  <si>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</si>
  <si>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</si>
  <si>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</si>
  <si>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</si>
  <si>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</si>
  <si>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</si>
  <si>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</si>
  <si>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</si>
  <si>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</si>
  <si>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</si>
  <si>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</si>
  <si>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</si>
  <si>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</si>
  <si>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</si>
  <si>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</si>
  <si>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</si>
  <si>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</si>
  <si>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</si>
  <si>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</si>
  <si>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</si>
  <si>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</si>
  <si>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</si>
  <si>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</si>
  <si>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</si>
  <si>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</si>
  <si>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</si>
  <si>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</si>
  <si>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</si>
  <si>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</si>
  <si>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</si>
  <si>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</si>
  <si>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</si>
  <si>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</si>
  <si>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</si>
  <si>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</si>
  <si>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</si>
  <si>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</si>
  <si>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</si>
  <si>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</si>
  <si>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</si>
  <si>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</si>
  <si>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</si>
  <si>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</si>
  <si>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</si>
  <si>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</si>
  <si>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</si>
  <si>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</si>
  <si>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</si>
  <si>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</si>
  <si>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</si>
  <si>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</si>
  <si>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</si>
  <si>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</si>
  <si>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</si>
  <si>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</si>
  <si>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</si>
  <si>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</si>
  <si>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</si>
  <si>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</si>
  <si>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</si>
  <si>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</si>
  <si>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</si>
  <si>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</si>
  <si>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</si>
  <si>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</si>
  <si>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</si>
  <si>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</si>
  <si>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</si>
  <si>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</si>
  <si>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</si>
  <si>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</si>
  <si>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</si>
  <si>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</si>
  <si>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</si>
  <si>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</si>
  <si>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</si>
  <si>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</si>
  <si>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</si>
  <si>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</si>
  <si>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</si>
  <si>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</si>
  <si>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</si>
  <si>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</si>
  <si>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</si>
  <si>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</si>
  <si>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</si>
  <si>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</si>
  <si>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</si>
  <si>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</si>
  <si>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</si>
  <si>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</si>
  <si>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</si>
  <si>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</si>
  <si>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</si>
  <si>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</si>
  <si>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</si>
  <si>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</si>
  <si>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</si>
  <si>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</si>
  <si>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</si>
  <si>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</si>
  <si>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</si>
  <si>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</si>
  <si>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</si>
  <si>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</si>
  <si>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</si>
  <si>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</si>
  <si>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</si>
  <si>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</si>
  <si>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</si>
  <si>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</si>
  <si>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</si>
  <si>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</si>
  <si>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</si>
  <si>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</si>
  <si>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</si>
  <si>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</si>
  <si>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</si>
  <si>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</si>
  <si>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</si>
  <si>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</si>
  <si>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</si>
  <si>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</si>
  <si>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</si>
  <si>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</si>
  <si>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</si>
  <si>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</si>
  <si>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</si>
  <si>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</si>
  <si>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</si>
  <si>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</si>
  <si>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</si>
  <si>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</si>
  <si>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</si>
  <si>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</si>
  <si>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</si>
  <si>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</si>
  <si>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</si>
  <si>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</si>
  <si>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</si>
  <si>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</si>
  <si>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</si>
  <si>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</si>
  <si>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</si>
  <si>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</si>
  <si>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</si>
  <si>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</si>
  <si>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</si>
  <si>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</si>
  <si>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</si>
  <si>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</si>
  <si>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</si>
  <si>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</si>
  <si>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</si>
  <si>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</si>
  <si>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</si>
  <si>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</si>
  <si>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</si>
  <si>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</si>
  <si>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</si>
  <si>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</si>
  <si>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</si>
  <si>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</si>
  <si>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</si>
  <si>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</si>
  <si>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</si>
  <si>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</si>
  <si>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</si>
  <si>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</si>
  <si>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</si>
  <si>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</si>
  <si>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</si>
  <si>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</si>
  <si>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</si>
  <si>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</si>
  <si>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</si>
  <si>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</si>
  <si>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</si>
  <si>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</si>
  <si>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</si>
  <si>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</si>
  <si>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</si>
  <si>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</si>
  <si>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</si>
  <si>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</si>
  <si>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</si>
  <si>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</si>
  <si>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</si>
  <si>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</si>
  <si>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</si>
  <si>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</si>
  <si>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</si>
  <si>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</si>
  <si>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</si>
  <si>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</si>
  <si>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</si>
  <si>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</si>
  <si>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</si>
  <si>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</si>
  <si>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</si>
  <si>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</si>
  <si>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</si>
  <si>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</si>
  <si>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</si>
  <si>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</si>
  <si>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</si>
  <si>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</si>
  <si>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</si>
  <si>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</si>
  <si>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</si>
  <si>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</si>
  <si>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</si>
  <si>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</si>
  <si>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</si>
  <si>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</si>
  <si>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</si>
  <si>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</si>
  <si>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</si>
  <si>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</si>
  <si>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</si>
  <si>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</si>
  <si>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</si>
  <si>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</si>
  <si>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</si>
  <si>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</si>
  <si>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</si>
  <si>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</si>
  <si>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</si>
  <si>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</si>
  <si>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</si>
  <si>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</si>
  <si>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</si>
  <si>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</si>
  <si>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</si>
  <si>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</si>
  <si>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</si>
  <si>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</si>
  <si>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</si>
  <si>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</si>
  <si>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</si>
  <si>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</si>
  <si>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</si>
  <si>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</si>
  <si>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</si>
  <si>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</si>
  <si>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</si>
  <si>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</si>
  <si>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</si>
  <si>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</si>
  <si>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</si>
  <si>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</si>
  <si>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</si>
  <si>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</si>
  <si>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</si>
  <si>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</si>
  <si>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</si>
  <si>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</si>
  <si>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</si>
  <si>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</si>
  <si>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</si>
  <si>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</si>
  <si>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</si>
  <si>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</si>
  <si>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</si>
  <si>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</si>
  <si>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</si>
  <si>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</si>
  <si>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</si>
  <si>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</si>
  <si>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</si>
  <si>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</si>
  <si>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</si>
  <si>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</si>
  <si>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</si>
  <si>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</si>
  <si>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</si>
  <si>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</si>
  <si>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</si>
  <si>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</si>
  <si>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</si>
  <si>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</si>
  <si>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</si>
  <si>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</si>
  <si>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</si>
  <si>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</si>
  <si>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</si>
  <si>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</si>
  <si>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</si>
  <si>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</si>
  <si>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</si>
  <si>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</si>
  <si>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</si>
  <si>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</si>
  <si>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</si>
  <si>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</si>
  <si>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</si>
  <si>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</si>
  <si>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</si>
  <si>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</si>
  <si>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</si>
  <si>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</si>
  <si>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</si>
  <si>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</si>
  <si>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</si>
  <si>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</si>
  <si>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</si>
  <si>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</si>
  <si>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</si>
  <si>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</si>
  <si>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</si>
  <si>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</si>
  <si>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</si>
  <si>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</si>
  <si>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</si>
  <si>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</si>
  <si>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</si>
  <si>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</si>
  <si>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</si>
  <si>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</si>
  <si>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</si>
  <si>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</si>
  <si>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</si>
  <si>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</si>
  <si>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</si>
  <si>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</si>
  <si>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</si>
  <si>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</si>
  <si>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</si>
  <si>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</si>
  <si>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</si>
  <si>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</si>
  <si>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</si>
  <si>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</si>
  <si>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</si>
  <si>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</si>
  <si>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</si>
  <si>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</si>
  <si>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</si>
  <si>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</si>
  <si>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</si>
  <si>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</si>
  <si>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</si>
  <si>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</si>
  <si>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</si>
  <si>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</si>
  <si>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</si>
  <si>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</si>
  <si>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</si>
  <si>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</si>
  <si>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</si>
  <si>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</si>
  <si>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</si>
  <si>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</si>
  <si>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</si>
  <si>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</si>
  <si>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</si>
  <si>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</si>
  <si>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</si>
  <si>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</si>
  <si>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</si>
  <si>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</si>
  <si>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</si>
  <si>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</si>
  <si>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</si>
  <si>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</si>
  <si>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</si>
  <si>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</si>
  <si>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</si>
  <si>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</si>
  <si>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</si>
  <si>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</si>
  <si>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</si>
  <si>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</si>
  <si>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</si>
  <si>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</si>
  <si>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</si>
  <si>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</si>
  <si>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</si>
  <si>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</si>
  <si>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</si>
  <si>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</si>
  <si>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</si>
  <si>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</si>
  <si>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</si>
  <si>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</si>
  <si>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</si>
  <si>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</si>
  <si>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</si>
  <si>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</si>
  <si>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</si>
  <si>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</si>
  <si>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</si>
  <si>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</si>
  <si>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</si>
  <si>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</si>
  <si>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</si>
  <si>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</si>
  <si>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</si>
  <si>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</si>
  <si>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</si>
  <si>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</si>
  <si>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</si>
  <si>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</si>
  <si>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</si>
  <si>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</si>
  <si>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</si>
  <si>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</si>
  <si>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</si>
  <si>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</si>
  <si>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</si>
  <si>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</si>
  <si>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</si>
  <si>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</si>
  <si>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</si>
  <si>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</si>
  <si>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</si>
  <si>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</si>
  <si>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</si>
  <si>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</si>
  <si>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</si>
  <si>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</si>
  <si>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</si>
  <si>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</si>
  <si>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</si>
  <si>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</si>
  <si>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</si>
  <si>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</si>
  <si>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</si>
  <si>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</si>
  <si>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</si>
  <si>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</si>
  <si>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</si>
  <si>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</si>
  <si>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</si>
  <si>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</si>
  <si>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</si>
  <si>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</si>
  <si>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</si>
  <si>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</si>
  <si>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</si>
  <si>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</si>
  <si>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</si>
  <si>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</si>
  <si>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</si>
  <si>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</si>
  <si>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</si>
  <si>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</si>
  <si>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</si>
  <si>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</si>
  <si>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</si>
  <si>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</si>
  <si>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</si>
  <si>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</si>
  <si>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</si>
  <si>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</si>
  <si>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</si>
  <si>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</si>
  <si>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</si>
  <si>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</si>
  <si>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</si>
  <si>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</si>
  <si>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</si>
  <si>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</si>
  <si>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</si>
  <si>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</si>
  <si>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</si>
  <si>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</si>
  <si>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</si>
  <si>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</si>
  <si>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</si>
  <si>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</si>
  <si>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</si>
  <si>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</si>
  <si>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</si>
  <si>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</si>
  <si>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</si>
  <si>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</si>
  <si>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</si>
  <si>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</si>
  <si>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</si>
  <si>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</si>
  <si>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</si>
  <si>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</si>
  <si>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</si>
  <si>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</si>
  <si>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</si>
  <si>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</si>
  <si>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</si>
  <si>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</si>
  <si>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</si>
  <si>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</si>
  <si>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</si>
  <si>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</si>
  <si>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</si>
  <si>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</si>
  <si>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</si>
  <si>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</si>
  <si>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</si>
  <si>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</si>
  <si>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</si>
  <si>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</si>
  <si>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</si>
  <si>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</si>
  <si>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</si>
  <si>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</si>
  <si>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</si>
  <si>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</si>
  <si>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</si>
  <si>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</si>
  <si>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</si>
  <si>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</si>
  <si>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</si>
  <si>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</si>
  <si>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</si>
  <si>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</si>
  <si>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</si>
  <si>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</si>
  <si>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</si>
  <si>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</si>
  <si>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</si>
  <si>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</si>
  <si>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</si>
  <si>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</si>
  <si>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</si>
  <si>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</si>
  <si>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</si>
  <si>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</si>
  <si>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</si>
  <si>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</si>
  <si>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</si>
  <si>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</si>
  <si>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</si>
  <si>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</si>
  <si>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</si>
  <si>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</si>
  <si>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</si>
  <si>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</si>
  <si>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</si>
  <si>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</si>
  <si>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</si>
  <si>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</si>
  <si>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</si>
  <si>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</si>
  <si>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</si>
  <si>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</si>
  <si>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</si>
  <si>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</si>
  <si>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</si>
  <si>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</si>
  <si>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</si>
  <si>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</si>
  <si>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</si>
  <si>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</si>
  <si>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</si>
  <si>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</si>
  <si>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</si>
  <si>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</si>
  <si>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</si>
  <si>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</si>
  <si>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</si>
  <si>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</si>
  <si>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</si>
  <si>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</si>
  <si>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</si>
  <si>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</si>
  <si>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</si>
  <si>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</si>
  <si>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</si>
  <si>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</si>
  <si>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</si>
  <si>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</si>
  <si>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</si>
  <si>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</si>
  <si>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</si>
  <si>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</si>
  <si>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</si>
  <si>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</si>
  <si>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</si>
  <si>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</si>
  <si>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</si>
  <si>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</si>
  <si>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</si>
  <si>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</si>
  <si>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</si>
  <si>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</si>
  <si>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</si>
  <si>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</si>
  <si>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</si>
  <si>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</si>
  <si>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</si>
  <si>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</si>
  <si>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</si>
  <si>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</si>
  <si>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</si>
  <si>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</si>
  <si>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</si>
  <si>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</si>
  <si>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</si>
  <si>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</si>
  <si>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</si>
  <si>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</si>
  <si>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</si>
  <si>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</si>
  <si>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</si>
  <si>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</si>
  <si>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</si>
  <si>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</si>
  <si>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</si>
  <si>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</si>
  <si>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</si>
  <si>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</si>
  <si>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</si>
  <si>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</si>
  <si>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</si>
  <si>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</si>
  <si>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</si>
  <si>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</si>
  <si>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</si>
  <si>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</si>
  <si>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</si>
  <si>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</si>
  <si>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</si>
  <si>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</si>
  <si>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</si>
  <si>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</si>
  <si>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</si>
  <si>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</si>
  <si>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</si>
  <si>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</si>
  <si>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</si>
  <si>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</si>
  <si>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</si>
  <si>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</si>
  <si>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</si>
  <si>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</si>
  <si>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</si>
  <si>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</si>
  <si>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</si>
  <si>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</si>
  <si>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</si>
  <si>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</si>
  <si>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</si>
  <si>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</si>
  <si>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</si>
  <si>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</si>
  <si>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</si>
  <si>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</si>
  <si>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</si>
  <si>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</si>
  <si>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</si>
  <si>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</si>
  <si>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</si>
  <si>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</si>
  <si>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</si>
  <si>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</si>
  <si>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</si>
  <si>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</si>
  <si>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</si>
  <si>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</si>
  <si>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</si>
  <si>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</si>
  <si>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</si>
  <si>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</si>
  <si>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</si>
  <si>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</si>
  <si>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</si>
  <si>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</si>
  <si>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</si>
  <si>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</si>
  <si>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</si>
  <si>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</si>
  <si>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</si>
  <si>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</si>
  <si>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</si>
  <si>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</si>
  <si>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</si>
  <si>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</si>
  <si>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</si>
  <si>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</si>
  <si>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</si>
  <si>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</si>
  <si>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</si>
  <si>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</si>
  <si>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</si>
  <si>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</si>
  <si>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</si>
  <si>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</si>
  <si>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</si>
  <si>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</si>
  <si>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</si>
  <si>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</si>
  <si>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</si>
  <si>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</si>
  <si>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</si>
  <si>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</si>
  <si>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</si>
  <si>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</si>
  <si>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</si>
  <si>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</si>
  <si>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</si>
  <si>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</si>
  <si>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</si>
  <si>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</si>
  <si>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</si>
  <si>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</si>
  <si>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</si>
  <si>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</si>
  <si>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</si>
  <si>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</si>
  <si>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</si>
  <si>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</si>
  <si>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</si>
  <si>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</si>
  <si>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</si>
  <si>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</si>
  <si>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</si>
  <si>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</si>
  <si>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</si>
  <si>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</si>
  <si>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</si>
  <si>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</si>
  <si>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</si>
  <si>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</si>
  <si>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</si>
  <si>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</si>
  <si>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</si>
  <si>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</si>
  <si>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</si>
  <si>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</si>
  <si>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</si>
  <si>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</si>
  <si>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</si>
  <si>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</si>
  <si>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</si>
  <si>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</si>
  <si>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</si>
  <si>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</si>
  <si>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</si>
  <si>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</si>
  <si>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</si>
  <si>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</si>
  <si>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</si>
  <si>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</si>
  <si>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</si>
  <si>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</si>
  <si>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</si>
  <si>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</si>
  <si>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</si>
  <si>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</si>
  <si>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</si>
  <si>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</si>
  <si>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</si>
  <si>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</si>
  <si>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</si>
  <si>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</si>
  <si>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</si>
  <si>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</si>
  <si>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</si>
  <si>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</si>
  <si>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</si>
  <si>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</si>
  <si>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</si>
  <si>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</si>
  <si>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</si>
  <si>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</si>
  <si>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</si>
  <si>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</si>
  <si>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</si>
  <si>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</si>
  <si>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</si>
  <si>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</si>
  <si>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</si>
  <si>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</si>
  <si>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</si>
  <si>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</si>
  <si>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</si>
  <si>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</si>
  <si>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</si>
  <si>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</si>
  <si>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</si>
  <si>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</si>
  <si>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</si>
  <si>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</si>
  <si>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</si>
  <si>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</si>
  <si>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</si>
  <si>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</si>
  <si>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</si>
  <si>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</si>
  <si>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</si>
  <si>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</si>
  <si>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</si>
  <si>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</si>
  <si>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</si>
  <si>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</si>
  <si>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</si>
  <si>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</si>
  <si>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</si>
  <si>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</si>
  <si>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</si>
  <si>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</si>
  <si>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</si>
  <si>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</si>
  <si>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</si>
  <si>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</si>
  <si>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</si>
  <si>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</si>
  <si>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</si>
  <si>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</si>
  <si>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</si>
  <si>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</si>
  <si>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</si>
  <si>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</si>
  <si>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</si>
  <si>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</si>
  <si>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</si>
  <si>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</si>
  <si>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</si>
  <si>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</si>
  <si>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</si>
  <si>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</si>
  <si>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</si>
  <si>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</si>
  <si>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</si>
  <si>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</si>
  <si>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</si>
  <si>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</si>
  <si>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</si>
  <si>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</si>
  <si>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</si>
  <si>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</si>
  <si>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</si>
  <si>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</si>
  <si>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</si>
  <si>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</si>
  <si>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</si>
  <si>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</si>
  <si>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</si>
  <si>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</si>
  <si>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</si>
  <si>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</si>
  <si>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</si>
  <si>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</si>
  <si>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</si>
  <si>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</si>
  <si>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</si>
  <si>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</si>
  <si>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</si>
  <si>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</si>
  <si>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</si>
  <si>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</si>
  <si>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</si>
  <si>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</si>
  <si>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</si>
  <si>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</si>
  <si>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</si>
  <si>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</si>
  <si>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</si>
  <si>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</si>
  <si>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</si>
  <si>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</si>
  <si>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</si>
  <si>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</si>
  <si>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</si>
  <si>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</si>
  <si>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</si>
  <si>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</si>
  <si>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</si>
  <si>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</si>
  <si>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</si>
  <si>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</si>
  <si>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</si>
  <si>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</si>
  <si>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</si>
  <si>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</si>
  <si>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</si>
  <si>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</si>
  <si>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</si>
  <si>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</si>
  <si>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</si>
  <si>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</si>
  <si>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</si>
  <si>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</si>
  <si>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</si>
  <si>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</si>
  <si>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</si>
  <si>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</si>
  <si>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</si>
  <si>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</si>
  <si>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</si>
  <si>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</si>
  <si>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</si>
  <si>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</si>
  <si>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</si>
  <si>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</si>
  <si>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</si>
  <si>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</si>
  <si>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</si>
  <si>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</si>
  <si>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</si>
  <si>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</si>
  <si>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</si>
  <si>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</si>
  <si>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</si>
  <si>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</si>
  <si>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</si>
  <si>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</si>
  <si>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</si>
  <si>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</si>
  <si>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</si>
  <si>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</si>
  <si>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</si>
  <si>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</si>
  <si>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</si>
  <si>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</si>
  <si>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</si>
  <si>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</si>
  <si>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</si>
  <si>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</si>
  <si>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</si>
  <si>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</si>
  <si>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</si>
  <si>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</si>
  <si>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</si>
  <si>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</si>
  <si>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</si>
  <si>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</si>
  <si>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</si>
  <si>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</si>
  <si>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</si>
  <si>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</si>
  <si>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</si>
  <si>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</si>
  <si>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</si>
  <si>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</si>
  <si>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</si>
  <si>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</si>
  <si>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</si>
  <si>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</si>
  <si>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</si>
  <si>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</si>
  <si>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</si>
  <si>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</si>
  <si>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</si>
  <si>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</si>
  <si>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</si>
  <si>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</si>
  <si>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</si>
  <si>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</si>
  <si>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</si>
  <si>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</si>
  <si>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</si>
  <si>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</si>
  <si>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</si>
  <si>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</si>
  <si>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</si>
  <si>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</si>
  <si>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</si>
  <si>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</si>
  <si>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</si>
  <si>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</si>
  <si>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</si>
  <si>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</si>
  <si>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</si>
  <si>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</si>
  <si>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</si>
  <si>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</si>
  <si>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</si>
  <si>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</si>
  <si>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</si>
  <si>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</si>
  <si>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</si>
  <si>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</si>
  <si>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</si>
  <si>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</si>
  <si>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</si>
  <si>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</si>
  <si>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</si>
  <si>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</si>
  <si>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</si>
  <si>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</si>
  <si>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</si>
  <si>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</si>
  <si>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</si>
  <si>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</si>
  <si>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</si>
  <si>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</si>
  <si>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</si>
  <si>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</si>
  <si>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</si>
  <si>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</si>
  <si>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</si>
  <si>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</si>
  <si>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</si>
  <si>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</si>
  <si>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</si>
  <si>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</si>
  <si>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</si>
  <si>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</si>
  <si>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</si>
  <si>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</si>
  <si>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</si>
  <si>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</si>
  <si>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</si>
  <si>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</si>
  <si>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</si>
  <si>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</si>
  <si>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</si>
  <si>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</si>
  <si>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</si>
  <si>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</si>
  <si>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</si>
  <si>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</si>
  <si>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</si>
  <si>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</si>
  <si>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</si>
  <si>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</si>
  <si>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</si>
  <si>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</si>
  <si>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</si>
  <si>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</si>
  <si>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</si>
  <si>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</si>
  <si>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</si>
  <si>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</si>
  <si>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</si>
  <si>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</si>
  <si>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</si>
  <si>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</si>
  <si>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</si>
  <si>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</si>
  <si>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</si>
  <si>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</si>
  <si>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</si>
  <si>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</si>
  <si>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</si>
  <si>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</si>
  <si>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</si>
  <si>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</si>
  <si>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</si>
  <si>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</si>
  <si>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</si>
  <si>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</si>
  <si>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</si>
  <si>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</si>
  <si>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</si>
  <si>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</si>
  <si>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</si>
  <si>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</si>
  <si>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</si>
  <si>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</si>
  <si>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</si>
  <si>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</si>
  <si>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</si>
  <si>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</si>
  <si>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</si>
  <si>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</si>
  <si>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</si>
  <si>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</si>
  <si>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</si>
  <si>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</si>
  <si>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</si>
  <si>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</si>
  <si>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</si>
  <si>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</si>
  <si>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</si>
  <si>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</si>
  <si>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</si>
  <si>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</si>
  <si>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</si>
  <si>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</si>
  <si>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</si>
  <si>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</si>
  <si>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</si>
  <si>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</si>
  <si>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</si>
  <si>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</si>
  <si>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</si>
  <si>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</si>
  <si>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</si>
  <si>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</si>
  <si>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</si>
  <si>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</si>
  <si>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</si>
  <si>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</si>
  <si>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</si>
  <si>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</si>
  <si>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</si>
  <si>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</si>
  <si>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</si>
  <si>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</si>
  <si>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</si>
  <si>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</si>
  <si>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</si>
  <si>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</si>
  <si>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</si>
  <si>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</si>
  <si>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</si>
  <si>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</si>
  <si>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</si>
  <si>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</si>
  <si>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</si>
  <si>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</si>
  <si>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</si>
  <si>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</si>
  <si>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</si>
  <si>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</si>
  <si>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</si>
  <si>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</si>
  <si>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</si>
  <si>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</si>
  <si>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</si>
  <si>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</si>
  <si>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</si>
  <si>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</si>
  <si>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</si>
  <si>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</si>
  <si>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</si>
  <si>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</si>
  <si>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</si>
  <si>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</si>
  <si>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</si>
  <si>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</si>
  <si>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</si>
  <si>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</si>
  <si>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</si>
  <si>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</si>
  <si>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</si>
  <si>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</si>
  <si>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</si>
  <si>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</si>
  <si>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</si>
  <si>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</si>
  <si>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</si>
  <si>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</si>
  <si>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</si>
  <si>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</si>
  <si>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</si>
  <si>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</si>
  <si>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</si>
  <si>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</si>
  <si>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</si>
  <si>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</si>
  <si>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</si>
  <si>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</si>
  <si>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</si>
  <si>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</si>
  <si>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</si>
  <si>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</si>
  <si>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</si>
  <si>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</si>
  <si>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</si>
  <si>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</si>
  <si>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</si>
  <si>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</si>
  <si>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</si>
  <si>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</si>
  <si>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</si>
  <si>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</si>
  <si>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</si>
  <si>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</si>
  <si>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</si>
  <si>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</si>
  <si>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</si>
  <si>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</si>
  <si>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</si>
  <si>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</si>
  <si>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</si>
  <si>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</si>
  <si>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</si>
  <si>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</si>
  <si>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</si>
  <si>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</si>
  <si>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</si>
  <si>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</si>
  <si>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</si>
  <si>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</si>
  <si>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</si>
  <si>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</si>
  <si>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</si>
  <si>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</si>
  <si>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</si>
  <si>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</si>
  <si>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</si>
  <si>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</si>
  <si>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</si>
  <si>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</si>
  <si>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</si>
  <si>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</si>
  <si>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</si>
  <si>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</si>
  <si>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</si>
  <si>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</si>
  <si>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</si>
  <si>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</si>
  <si>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</si>
  <si>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</si>
  <si>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</si>
  <si>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</si>
  <si>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</si>
  <si>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</si>
  <si>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</si>
  <si>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</si>
  <si>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</si>
  <si>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</si>
  <si>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</si>
  <si>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</si>
  <si>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</si>
  <si>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</si>
  <si>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</si>
  <si>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</si>
  <si>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</si>
  <si>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</si>
  <si>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</si>
  <si>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</si>
  <si>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</si>
  <si>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</si>
  <si>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</si>
  <si>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</si>
  <si>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</si>
  <si>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</si>
  <si>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</si>
  <si>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</si>
  <si>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</si>
  <si>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</si>
  <si>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</si>
  <si>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</si>
  <si>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</si>
  <si>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</si>
  <si>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</si>
  <si>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</si>
  <si>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</si>
  <si>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</si>
  <si>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</si>
  <si>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</si>
  <si>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</si>
  <si>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</si>
  <si>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</si>
  <si>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</si>
  <si>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</si>
  <si>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</si>
  <si>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</si>
  <si>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</si>
  <si>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</si>
  <si>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</si>
  <si>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</si>
  <si>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</si>
  <si>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</si>
  <si>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</si>
  <si>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</si>
  <si>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</si>
  <si>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</si>
  <si>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</si>
  <si>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</si>
  <si>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</si>
  <si>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</si>
  <si>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</si>
  <si>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</si>
  <si>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</si>
  <si>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</si>
  <si>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</si>
  <si>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</si>
  <si>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</si>
  <si>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</si>
  <si>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</si>
  <si>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</si>
  <si>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</si>
  <si>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</si>
  <si>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</si>
  <si>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</si>
  <si>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</si>
  <si>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</si>
  <si>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</si>
  <si>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</si>
  <si>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</si>
  <si>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</si>
  <si>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</si>
  <si>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</si>
  <si>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</si>
  <si>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</si>
  <si>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</si>
  <si>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</si>
  <si>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</si>
  <si>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</si>
  <si>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</si>
  <si>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</si>
  <si>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</si>
  <si>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</si>
  <si>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</si>
  <si>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</si>
  <si>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</si>
  <si>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</si>
  <si>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</si>
  <si>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</si>
  <si>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</si>
  <si>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</si>
  <si>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</si>
  <si>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</si>
  <si>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</si>
  <si>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</si>
  <si>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</si>
  <si>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</si>
  <si>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</si>
  <si>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</si>
  <si>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</si>
  <si>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</si>
  <si>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</si>
  <si>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</si>
  <si>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</si>
  <si>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</si>
  <si>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</si>
  <si>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</si>
  <si>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</si>
  <si>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</si>
  <si>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</si>
  <si>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</si>
  <si>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</si>
  <si>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</si>
  <si>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</si>
  <si>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</si>
  <si>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</si>
  <si>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</si>
  <si>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</si>
  <si>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</si>
  <si>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</si>
  <si>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</si>
  <si>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</si>
  <si>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</si>
  <si>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</si>
  <si>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</si>
  <si>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</si>
  <si>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</si>
  <si>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</si>
  <si>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</si>
  <si>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</si>
  <si>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</si>
  <si>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</si>
  <si>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</si>
  <si>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</si>
  <si>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</si>
  <si>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</si>
  <si>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</si>
  <si>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</si>
  <si>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</si>
  <si>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</si>
  <si>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</si>
  <si>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</si>
  <si>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</si>
  <si>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</si>
  <si>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</si>
  <si>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</si>
  <si>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</si>
  <si>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</si>
  <si>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</si>
  <si>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</si>
  <si>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</si>
  <si>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</si>
  <si>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</si>
  <si>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</si>
  <si>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</si>
  <si>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</si>
  <si>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</si>
  <si>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</si>
  <si>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</si>
  <si>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</si>
  <si>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</si>
  <si>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</si>
  <si>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</si>
  <si>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</si>
  <si>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</si>
  <si>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</si>
  <si>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</si>
  <si>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</si>
  <si>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</si>
  <si>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</si>
  <si>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</si>
  <si>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</si>
  <si>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</si>
  <si>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</si>
  <si>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</si>
  <si>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</si>
  <si>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</si>
  <si>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</si>
  <si>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</si>
  <si>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</si>
  <si>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</si>
  <si>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</si>
  <si>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</si>
  <si>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</si>
  <si>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</si>
  <si>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</si>
  <si>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</si>
  <si>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</si>
  <si>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</si>
  <si>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</si>
  <si>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</si>
  <si>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</si>
  <si>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</si>
  <si>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</si>
  <si>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</si>
  <si>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</si>
  <si>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</si>
  <si>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</si>
  <si>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</si>
  <si>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</si>
  <si>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</si>
  <si>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</si>
  <si>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</si>
  <si>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</si>
  <si>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</si>
  <si>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</si>
  <si>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</si>
  <si>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</si>
  <si>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</si>
  <si>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</si>
  <si>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</si>
  <si>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</si>
  <si>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</si>
  <si>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</si>
  <si>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</si>
  <si>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</si>
  <si>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</si>
  <si>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</si>
  <si>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</si>
  <si>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</si>
  <si>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</si>
  <si>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</si>
  <si>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</si>
  <si>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</si>
  <si>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</si>
  <si>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</si>
  <si>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</si>
  <si>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</si>
  <si>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</si>
  <si>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</si>
  <si>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</si>
  <si>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</si>
  <si>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</si>
  <si>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</si>
  <si>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</si>
  <si>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</si>
  <si>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</si>
  <si>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</si>
  <si>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</si>
  <si>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</si>
  <si>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</si>
  <si>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</si>
  <si>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</si>
  <si>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</si>
  <si>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</si>
  <si>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</si>
  <si>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</si>
  <si>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</si>
  <si>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</si>
  <si>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</si>
  <si>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</si>
  <si>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</si>
  <si>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</si>
  <si>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</si>
  <si>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</si>
  <si>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</si>
  <si>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</si>
  <si>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</si>
  <si>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</si>
  <si>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</si>
  <si>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</si>
  <si>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</si>
  <si>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</si>
  <si>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</si>
  <si>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</si>
  <si>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</si>
  <si>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</si>
  <si>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</si>
  <si>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</si>
  <si>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</si>
  <si>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</si>
  <si>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</si>
  <si>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</si>
  <si>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</si>
  <si>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</si>
  <si>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</si>
  <si>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</si>
  <si>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</si>
  <si>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</si>
  <si>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</si>
  <si>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</si>
  <si>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</si>
  <si>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</si>
  <si>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</si>
  <si>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</si>
  <si>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</si>
  <si>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</si>
  <si>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</si>
  <si>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</si>
  <si>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</si>
  <si>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</si>
  <si>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</si>
  <si>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</si>
  <si>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</si>
  <si>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</si>
  <si>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</si>
  <si>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</si>
  <si>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</si>
  <si>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</si>
  <si>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</si>
  <si>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</si>
  <si>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</si>
  <si>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</si>
  <si>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</si>
  <si>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</si>
  <si>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</si>
  <si>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</si>
  <si>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</si>
  <si>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</si>
  <si>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</si>
  <si>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</si>
  <si>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</si>
  <si>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</si>
  <si>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</si>
  <si>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</si>
  <si>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</si>
  <si>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</si>
  <si>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</si>
  <si>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</si>
  <si>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</si>
  <si>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</si>
  <si>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</si>
  <si>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</si>
  <si>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</si>
  <si>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</si>
  <si>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</si>
  <si>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</si>
  <si>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</si>
  <si>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</si>
  <si>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</si>
  <si>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</si>
  <si>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</si>
  <si>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</si>
  <si>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</si>
  <si>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</si>
  <si>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</si>
  <si>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</si>
  <si>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</si>
  <si>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</si>
  <si>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</si>
  <si>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</si>
  <si>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</si>
  <si>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</si>
  <si>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</si>
  <si>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</si>
  <si>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</si>
  <si>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</si>
  <si>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</si>
  <si>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</si>
  <si>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</si>
  <si>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</si>
  <si>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</si>
  <si>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</si>
  <si>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</si>
  <si>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</si>
  <si>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</si>
  <si>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</si>
  <si>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</si>
  <si>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</si>
  <si>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</si>
  <si>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</si>
  <si>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</si>
  <si>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</si>
  <si>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</si>
  <si>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</si>
  <si>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</si>
  <si>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</si>
  <si>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</si>
  <si>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</si>
  <si>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</si>
  <si>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</si>
  <si>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</si>
  <si>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</si>
  <si>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</si>
  <si>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</si>
  <si>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</si>
  <si>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</si>
  <si>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</si>
  <si>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</si>
  <si>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</si>
  <si>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</si>
  <si>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</si>
  <si>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</si>
  <si>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</si>
  <si>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</si>
  <si>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</si>
  <si>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</si>
  <si>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</si>
  <si>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</si>
  <si>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</si>
  <si>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</si>
  <si>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</si>
  <si>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</si>
  <si>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</si>
  <si>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</si>
  <si>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</si>
  <si>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</si>
  <si>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</si>
  <si>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</si>
  <si>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</si>
  <si>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</si>
  <si>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</si>
  <si>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</si>
  <si>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</si>
  <si>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</si>
  <si>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</si>
  <si>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</si>
  <si>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</si>
  <si>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</si>
  <si>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</si>
  <si>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</si>
  <si>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</si>
  <si>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</si>
  <si>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</si>
  <si>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</si>
  <si>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</si>
  <si>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</si>
  <si>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</si>
  <si>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</si>
  <si>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</si>
  <si>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</si>
  <si>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</si>
  <si>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</si>
  <si>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</si>
  <si>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</si>
  <si>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</si>
  <si>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</si>
  <si>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</si>
  <si>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</si>
  <si>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</si>
  <si>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</si>
  <si>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</si>
  <si>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</si>
  <si>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</si>
  <si>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</si>
  <si>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</si>
  <si>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</si>
  <si>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</si>
  <si>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</si>
  <si>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</si>
  <si>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</si>
  <si>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</si>
  <si>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</si>
  <si>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</si>
  <si>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</si>
  <si>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</si>
  <si>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</si>
  <si>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</si>
  <si>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</si>
  <si>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</si>
  <si>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</si>
  <si>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</si>
  <si>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</si>
  <si>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</si>
  <si>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</si>
  <si>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</si>
  <si>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</si>
  <si>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</si>
  <si>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</si>
  <si>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</si>
  <si>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</si>
  <si>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</si>
  <si>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</si>
  <si>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</si>
  <si>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</si>
  <si>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</si>
  <si>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</si>
  <si>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</si>
  <si>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</si>
  <si>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</si>
  <si>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</si>
  <si>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</si>
  <si>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</si>
  <si>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</si>
  <si>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</si>
  <si>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</si>
  <si>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</si>
  <si>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</si>
  <si>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</si>
  <si>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</si>
  <si>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</si>
  <si>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</si>
  <si>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</si>
  <si>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</si>
  <si>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</si>
  <si>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</si>
  <si>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</si>
  <si>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</si>
  <si>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</si>
  <si>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</si>
  <si>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</si>
  <si>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</si>
  <si>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</si>
  <si>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</si>
  <si>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</si>
  <si>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</si>
  <si>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</si>
  <si>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</si>
  <si>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</si>
  <si>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</si>
  <si>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</si>
  <si>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</si>
  <si>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</si>
  <si>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</si>
  <si>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</si>
  <si>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</si>
  <si>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</si>
  <si>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</si>
  <si>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</si>
  <si>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</si>
  <si>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</si>
  <si>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</si>
  <si>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</si>
  <si>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</si>
  <si>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</si>
  <si>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</si>
  <si>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</si>
  <si>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</si>
  <si>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</si>
  <si>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</si>
  <si>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</si>
  <si>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</si>
  <si>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</si>
  <si>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</si>
  <si>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</si>
  <si>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</si>
  <si>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</si>
  <si>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</si>
  <si>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</si>
  <si>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</si>
  <si>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</si>
  <si>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</si>
  <si>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</si>
  <si>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</si>
  <si>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</si>
  <si>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</si>
  <si>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</si>
  <si>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</si>
  <si>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</si>
  <si>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</si>
  <si>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</si>
  <si>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</si>
  <si>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</si>
  <si>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</si>
  <si>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</si>
  <si>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</si>
  <si>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</si>
  <si>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</si>
  <si>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</si>
  <si>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</si>
  <si>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</si>
  <si>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</si>
  <si>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</si>
  <si>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</si>
  <si>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</si>
  <si>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</si>
  <si>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</si>
  <si>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</si>
  <si>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</si>
  <si>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</si>
  <si>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</si>
  <si>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</si>
  <si>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</si>
  <si>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</si>
  <si>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</si>
  <si>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</si>
  <si>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</si>
  <si>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</si>
  <si>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</si>
  <si>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</si>
  <si>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</si>
  <si>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</si>
  <si>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</si>
  <si>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</si>
  <si>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</si>
  <si>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</si>
  <si>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</si>
  <si>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</si>
  <si>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</si>
  <si>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</si>
  <si>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</si>
  <si>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</si>
  <si>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</si>
  <si>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</si>
  <si>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</si>
  <si>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</si>
  <si>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</si>
  <si>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</si>
  <si>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</si>
  <si>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</si>
  <si>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</si>
  <si>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</si>
  <si>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</si>
  <si>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</si>
  <si>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</si>
  <si>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</si>
  <si>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</si>
  <si>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</si>
  <si>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</si>
  <si>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</si>
  <si>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</si>
  <si>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</si>
  <si>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</si>
  <si>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</si>
  <si>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</si>
  <si>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</si>
  <si>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</si>
  <si>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</si>
  <si>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</si>
  <si>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</si>
  <si>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</si>
  <si>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</si>
  <si>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</si>
  <si>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</si>
  <si>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</si>
  <si>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</si>
  <si>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</si>
  <si>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</si>
  <si>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</si>
  <si>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</si>
  <si>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</si>
  <si>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</si>
  <si>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</si>
  <si>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</si>
  <si>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</si>
  <si>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</si>
  <si>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</si>
  <si>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</si>
  <si>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</si>
  <si>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</si>
  <si>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</si>
  <si>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</si>
  <si>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</si>
  <si>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</si>
  <si>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</si>
  <si>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</si>
  <si>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</si>
  <si>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</si>
  <si>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</si>
  <si>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</si>
  <si>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</si>
  <si>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</si>
  <si>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</si>
  <si>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</si>
  <si>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</si>
  <si>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</si>
  <si>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</si>
  <si>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</si>
  <si>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</si>
  <si>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</si>
  <si>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</si>
  <si>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</si>
  <si>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</si>
  <si>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</si>
  <si>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</si>
  <si>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</si>
  <si>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</si>
  <si>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</si>
  <si>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</si>
  <si>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</si>
  <si>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</si>
  <si>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</si>
  <si>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</si>
  <si>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</si>
  <si>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</si>
  <si>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</si>
  <si>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</si>
  <si>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</si>
  <si>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</si>
  <si>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</si>
  <si>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</si>
  <si>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</si>
  <si>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</si>
  <si>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</si>
  <si>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</si>
  <si>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</si>
  <si>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</si>
  <si>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</si>
  <si>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</si>
  <si>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</si>
  <si>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</si>
  <si>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</si>
  <si>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</si>
  <si>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</si>
  <si>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</si>
  <si>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</si>
  <si>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</si>
  <si>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</si>
  <si>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</si>
  <si>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</si>
  <si>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</si>
  <si>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</si>
  <si>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</si>
  <si>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</si>
  <si>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</si>
  <si>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</si>
  <si>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</si>
  <si>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</si>
  <si>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</si>
  <si>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</si>
  <si>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</si>
  <si>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</si>
  <si>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</si>
  <si>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</si>
  <si>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</si>
  <si>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</si>
  <si>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</si>
  <si>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</si>
  <si>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</si>
  <si>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</si>
  <si>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</si>
  <si>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</si>
  <si>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</si>
  <si>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</si>
  <si>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</si>
  <si>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</si>
  <si>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</si>
  <si>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</si>
  <si>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</si>
  <si>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</si>
  <si>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</si>
  <si>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</si>
  <si>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</si>
  <si>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</si>
  <si>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</si>
  <si>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</si>
  <si>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</si>
  <si>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</si>
  <si>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</si>
  <si>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</si>
  <si>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</si>
  <si>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</si>
  <si>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</si>
  <si>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</si>
  <si>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</si>
  <si>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</si>
  <si>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</si>
  <si>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</si>
  <si>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</si>
  <si>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</si>
  <si>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</si>
  <si>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</si>
  <si>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</si>
  <si>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</si>
  <si>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</si>
  <si>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</si>
  <si>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</si>
  <si>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</si>
  <si>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</si>
  <si>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</si>
  <si>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</si>
  <si>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</si>
  <si>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</si>
  <si>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</si>
  <si>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</si>
  <si>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</si>
  <si>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</si>
  <si>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</si>
  <si>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</si>
  <si>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</si>
  <si>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</si>
  <si>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</si>
  <si>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</si>
  <si>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</si>
  <si>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</si>
  <si>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</si>
  <si>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</si>
  <si>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</si>
  <si>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</si>
  <si>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</si>
  <si>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</si>
  <si>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</si>
  <si>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</si>
  <si>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</si>
  <si>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</si>
  <si>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</si>
  <si>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</si>
  <si>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</si>
  <si>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</si>
  <si>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</si>
  <si>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</si>
  <si>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</si>
  <si>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</si>
  <si>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</si>
  <si>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</si>
  <si>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</si>
  <si>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</si>
  <si>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</si>
  <si>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</si>
  <si>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</si>
  <si>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</si>
  <si>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</si>
  <si>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</si>
  <si>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</si>
  <si>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</si>
  <si>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</si>
  <si>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</si>
  <si>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</si>
  <si>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</si>
  <si>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</si>
  <si>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</si>
  <si>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</si>
  <si>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</si>
  <si>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</si>
  <si>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</si>
  <si>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</si>
  <si>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</si>
  <si>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</si>
  <si>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</si>
  <si>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</si>
  <si>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</si>
  <si>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</si>
  <si>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</si>
  <si>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</si>
  <si>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</si>
  <si>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</si>
  <si>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</si>
  <si>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</si>
  <si>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</si>
  <si>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</si>
  <si>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</si>
  <si>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</si>
  <si>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</si>
  <si>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</si>
  <si>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</si>
  <si>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</si>
  <si>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</si>
  <si>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</si>
  <si>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</si>
  <si>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</si>
  <si>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</si>
  <si>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</si>
  <si>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</si>
  <si>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</si>
  <si>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</si>
  <si>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</si>
  <si>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</si>
  <si>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</si>
  <si>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</si>
  <si>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</si>
  <si>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</si>
  <si>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</si>
  <si>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</si>
  <si>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</si>
  <si>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</si>
  <si>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</si>
  <si>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</si>
  <si>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</si>
  <si>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</si>
  <si>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</si>
  <si>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</si>
  <si>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</si>
  <si>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</si>
  <si>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</si>
  <si>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</si>
  <si>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</si>
  <si>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</si>
  <si>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</si>
  <si>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</si>
  <si>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</si>
  <si>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</si>
  <si>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</si>
  <si>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</si>
  <si>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</si>
  <si>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</si>
  <si>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</si>
  <si>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</si>
  <si>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</si>
  <si>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</si>
  <si>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</si>
  <si>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</si>
  <si>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</si>
  <si>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</si>
  <si>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</si>
  <si>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</si>
  <si>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</si>
  <si>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</si>
  <si>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</si>
  <si>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</si>
  <si>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</si>
  <si>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</si>
  <si>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</si>
  <si>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</si>
  <si>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</si>
  <si>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</si>
  <si>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</si>
  <si>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</si>
  <si>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</si>
  <si>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</si>
  <si>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</si>
  <si>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</si>
  <si>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</si>
  <si>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</si>
  <si>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</si>
  <si>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</si>
  <si>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</si>
  <si>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</si>
  <si>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</si>
  <si>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</si>
  <si>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</si>
  <si>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</si>
  <si>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</si>
  <si>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</si>
  <si>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</si>
  <si>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</si>
  <si>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</si>
  <si>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</si>
  <si>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</si>
  <si>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</si>
  <si>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</si>
  <si>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</si>
  <si>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</si>
  <si>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</si>
  <si>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</si>
  <si>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</si>
  <si>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</si>
  <si>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</si>
  <si>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</si>
  <si>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</si>
  <si>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</si>
  <si>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</si>
  <si>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</si>
  <si>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</si>
  <si>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</si>
  <si>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</si>
  <si>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</si>
  <si>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</si>
  <si>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</si>
  <si>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</si>
  <si>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</si>
  <si>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</si>
  <si>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</si>
  <si>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</si>
  <si>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</si>
  <si>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</si>
  <si>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</si>
  <si>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</si>
  <si>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</si>
  <si>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</si>
  <si>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</si>
  <si>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</si>
  <si>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</si>
  <si>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</si>
  <si>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</si>
  <si>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</si>
  <si>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</si>
  <si>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</si>
  <si>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</si>
  <si>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</si>
  <si>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</si>
  <si>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</si>
  <si>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</si>
  <si>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</si>
  <si>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</si>
  <si>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</si>
  <si>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</si>
  <si>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</si>
  <si>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</si>
  <si>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</si>
  <si>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</si>
  <si>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</si>
  <si>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</si>
  <si>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</si>
  <si>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</si>
  <si>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</si>
  <si>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</si>
  <si>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</si>
  <si>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</si>
  <si>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</si>
  <si>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</si>
  <si>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</si>
  <si>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</si>
  <si>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</si>
  <si>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</si>
  <si>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</si>
  <si>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</si>
  <si>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</si>
  <si>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</si>
  <si>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</si>
  <si>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</si>
  <si>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</si>
  <si>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</si>
  <si>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</si>
  <si>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</si>
  <si>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</si>
  <si>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</si>
  <si>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</si>
  <si>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</si>
  <si>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</si>
  <si>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</si>
  <si>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</si>
  <si>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</si>
  <si>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</si>
  <si>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</si>
  <si>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</si>
  <si>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</si>
  <si>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</si>
  <si>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</si>
  <si>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</si>
  <si>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</si>
  <si>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</si>
  <si>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</si>
  <si>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</si>
  <si>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</si>
  <si>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</si>
  <si>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</si>
  <si>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</si>
  <si>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</si>
  <si>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</si>
  <si>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</si>
  <si>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</si>
  <si>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</si>
  <si>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</si>
  <si>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</si>
  <si>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</si>
  <si>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</si>
  <si>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</si>
  <si>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</si>
  <si>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</si>
  <si>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</si>
  <si>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</si>
  <si>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</si>
  <si>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</si>
  <si>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</si>
  <si>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</si>
  <si>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</si>
  <si>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</si>
  <si>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</si>
  <si>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</si>
  <si>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</si>
  <si>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</si>
  <si>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</si>
  <si>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</si>
  <si>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</si>
  <si>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</si>
  <si>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</si>
  <si>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</si>
  <si>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</si>
  <si>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</si>
  <si>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</si>
  <si>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</si>
  <si>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</si>
  <si>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</si>
  <si>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</si>
  <si>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</si>
  <si>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</si>
  <si>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</si>
  <si>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</si>
  <si>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</si>
  <si>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</si>
  <si>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</si>
  <si>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</si>
  <si>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</si>
  <si>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</si>
  <si>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</si>
  <si>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</si>
  <si>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</si>
  <si>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</si>
  <si>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</si>
  <si>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</si>
  <si>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</si>
  <si>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</si>
  <si>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</si>
  <si>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</si>
  <si>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</si>
  <si>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</si>
  <si>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</si>
  <si>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</si>
  <si>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</si>
  <si>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</si>
  <si>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</si>
  <si>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</si>
  <si>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</si>
  <si>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</si>
  <si>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</si>
  <si>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</si>
  <si>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</si>
  <si>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</si>
  <si>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</si>
  <si>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</si>
  <si>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</si>
  <si>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</si>
  <si>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</si>
  <si>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</si>
  <si>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</si>
  <si>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</si>
  <si>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</si>
  <si>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</si>
  <si>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</si>
  <si>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</si>
  <si>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</si>
  <si>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</si>
  <si>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</si>
  <si>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</si>
  <si>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</si>
  <si>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</si>
  <si>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</si>
  <si>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</si>
  <si>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</si>
  <si>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</si>
  <si>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</si>
  <si>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</si>
  <si>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</si>
  <si>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</si>
  <si>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</si>
  <si>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</si>
  <si>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</si>
  <si>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</si>
  <si>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</si>
  <si>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</si>
  <si>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</si>
  <si>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</si>
  <si>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</si>
  <si>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</si>
  <si>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</si>
  <si>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</si>
  <si>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</si>
  <si>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</si>
  <si>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</si>
  <si>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</si>
  <si>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</si>
  <si>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</si>
  <si>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</si>
  <si>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</si>
  <si>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</si>
  <si>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</si>
  <si>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</si>
  <si>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</si>
  <si>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</si>
  <si>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</si>
  <si>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</si>
  <si>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</si>
  <si>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</si>
  <si>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</si>
  <si>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</si>
  <si>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</si>
  <si>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</si>
  <si>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</si>
  <si>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</si>
  <si>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</si>
  <si>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</si>
  <si>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</si>
  <si>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</si>
  <si>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</si>
  <si>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</si>
  <si>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</si>
  <si>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</si>
  <si>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</si>
  <si>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</si>
  <si>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</si>
  <si>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</si>
  <si>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</si>
  <si>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</si>
  <si>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</si>
  <si>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</si>
  <si>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</si>
  <si>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</si>
  <si>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</si>
  <si>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</si>
  <si>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</si>
  <si>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</si>
  <si>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</si>
  <si>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</si>
  <si>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</si>
  <si>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</si>
  <si>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</si>
  <si>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</si>
  <si>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</si>
  <si>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</si>
  <si>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</si>
  <si>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</si>
  <si>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</si>
  <si>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</si>
  <si>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</si>
  <si>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</si>
  <si>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</si>
  <si>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</si>
  <si>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</si>
  <si>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</si>
  <si>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</si>
  <si>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</si>
  <si>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</si>
  <si>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</si>
  <si>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</si>
  <si>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</si>
  <si>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</si>
  <si>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</si>
  <si>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</si>
  <si>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</si>
  <si>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</si>
  <si>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</si>
  <si>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</si>
  <si>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</si>
  <si>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</si>
  <si>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</si>
  <si>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</si>
  <si>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</si>
  <si>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</si>
  <si>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</si>
  <si>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</si>
  <si>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</si>
  <si>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</si>
  <si>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</si>
  <si>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</si>
  <si>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</si>
  <si>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</si>
  <si>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</si>
  <si>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</si>
  <si>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</si>
  <si>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</si>
  <si>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</si>
  <si>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</si>
  <si>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</si>
  <si>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</si>
  <si>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</si>
  <si>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</si>
  <si>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</si>
  <si>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</si>
  <si>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</si>
  <si>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</si>
  <si>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</si>
  <si>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</si>
  <si>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</si>
  <si>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</si>
  <si>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</si>
  <si>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</si>
  <si>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</si>
  <si>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</si>
  <si>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</si>
  <si>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</si>
  <si>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</si>
  <si>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</si>
  <si>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</si>
  <si>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</si>
  <si>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</si>
  <si>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</si>
  <si>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</si>
  <si>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</si>
  <si>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</si>
  <si>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</si>
  <si>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</si>
  <si>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</si>
  <si>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</si>
  <si>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</si>
  <si>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</si>
  <si>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</si>
  <si>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</si>
  <si>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</si>
  <si>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</si>
  <si>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</si>
  <si>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</si>
  <si>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</si>
  <si>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</si>
  <si>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</si>
  <si>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</si>
  <si>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</si>
  <si>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</si>
  <si>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</si>
  <si>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</si>
  <si>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</si>
  <si>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</si>
  <si>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</si>
  <si>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</si>
  <si>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</si>
  <si>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</si>
  <si>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</si>
  <si>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</si>
  <si>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</si>
  <si>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</si>
  <si>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</si>
  <si>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</si>
  <si>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</si>
  <si>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</si>
  <si>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</si>
  <si>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</si>
  <si>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</si>
  <si>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</si>
  <si>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</si>
  <si>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</si>
  <si>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</si>
  <si>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</si>
  <si>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</si>
  <si>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</si>
  <si>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</si>
  <si>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</si>
  <si>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</si>
  <si>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</si>
  <si>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</si>
  <si>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</si>
  <si>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</si>
  <si>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</si>
  <si>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</si>
  <si>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</si>
  <si>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</si>
  <si>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</si>
  <si>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</si>
  <si>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</si>
  <si>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</si>
  <si>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</si>
  <si>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</si>
  <si>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</si>
  <si>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</si>
  <si>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</si>
  <si>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</si>
  <si>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</si>
  <si>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</si>
  <si>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</si>
  <si>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</si>
  <si>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</si>
  <si>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</si>
  <si>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</si>
  <si>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</si>
  <si>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</si>
  <si>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</si>
  <si>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</si>
  <si>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</si>
  <si>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</si>
  <si>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</si>
  <si>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</si>
  <si>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</si>
  <si>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</si>
  <si>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</si>
  <si>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</si>
  <si>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</si>
  <si>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</si>
  <si>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</si>
  <si>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</si>
  <si>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</si>
  <si>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</si>
  <si>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</si>
  <si>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</si>
  <si>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</si>
  <si>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</si>
  <si>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</si>
  <si>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</si>
  <si>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</si>
  <si>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</si>
  <si>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</si>
  <si>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</si>
  <si>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</si>
  <si>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</si>
  <si>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</si>
  <si>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</si>
  <si>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</si>
  <si>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</si>
  <si>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</si>
  <si>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</si>
  <si>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</si>
  <si>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</si>
  <si>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</si>
  <si>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</si>
  <si>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</si>
  <si>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</si>
  <si>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</si>
  <si>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</si>
  <si>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</si>
  <si>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</si>
  <si>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</si>
  <si>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</si>
  <si>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</si>
  <si>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</si>
  <si>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</si>
  <si>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</si>
  <si>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</si>
  <si>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</si>
  <si>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</si>
  <si>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</si>
  <si>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</si>
  <si>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</si>
  <si>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</si>
  <si>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</si>
  <si>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</si>
  <si>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</si>
  <si>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</si>
  <si>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</si>
  <si>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</si>
  <si>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</si>
  <si>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</si>
  <si>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</si>
  <si>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</si>
  <si>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</si>
  <si>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</si>
  <si>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</si>
  <si>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</si>
  <si>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</si>
  <si>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</si>
  <si>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</si>
  <si>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</si>
  <si>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</si>
  <si>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</si>
  <si>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</si>
  <si>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</si>
  <si>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</si>
  <si>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</si>
  <si>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</si>
  <si>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</si>
  <si>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</si>
  <si>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</si>
  <si>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</si>
  <si>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</si>
  <si>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</si>
  <si>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</si>
  <si>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</si>
  <si>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</si>
  <si>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</si>
  <si>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</si>
  <si>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</si>
  <si>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</si>
  <si>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</si>
  <si>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</si>
  <si>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</si>
  <si>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</si>
  <si>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</si>
  <si>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</si>
  <si>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</si>
  <si>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</si>
  <si>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</si>
  <si>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</si>
  <si>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</si>
  <si>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</si>
  <si>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</si>
  <si>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</si>
  <si>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</si>
  <si>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</si>
  <si>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</si>
  <si>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</si>
  <si>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</si>
  <si>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</si>
  <si>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</si>
  <si>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</si>
  <si>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</si>
  <si>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</si>
  <si>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</si>
  <si>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</si>
  <si>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</si>
  <si>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</si>
  <si>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</si>
  <si>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</si>
  <si>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</si>
  <si>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</si>
  <si>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</si>
  <si>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</si>
  <si>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</si>
  <si>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</si>
  <si>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</si>
  <si>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</si>
  <si>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</si>
  <si>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</si>
  <si>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</si>
  <si>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</si>
  <si>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</si>
  <si>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</si>
  <si>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</si>
  <si>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</si>
  <si>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</si>
  <si>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</si>
  <si>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</si>
  <si>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</si>
  <si>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</si>
  <si>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</si>
  <si>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</si>
  <si>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</si>
  <si>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</si>
  <si>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</si>
  <si>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</si>
  <si>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</si>
  <si>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</si>
  <si>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</si>
  <si>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</si>
  <si>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</si>
  <si>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</si>
  <si>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</si>
  <si>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</si>
  <si>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</si>
  <si>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</si>
  <si>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</si>
  <si>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</si>
  <si>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</si>
  <si>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</si>
  <si>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</si>
  <si>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</si>
  <si>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</si>
  <si>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</si>
  <si>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</si>
  <si>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</si>
  <si>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</si>
  <si>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</si>
  <si>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</si>
  <si>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</si>
  <si>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</si>
  <si>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</si>
  <si>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</si>
  <si>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</si>
  <si>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</si>
  <si>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</si>
  <si>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</si>
  <si>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</si>
  <si>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</si>
  <si>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</si>
  <si>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</si>
  <si>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</si>
  <si>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</si>
  <si>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</si>
  <si>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</si>
  <si>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</si>
  <si>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</si>
  <si>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</si>
  <si>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</si>
  <si>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</si>
  <si>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</si>
  <si>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</si>
  <si>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</si>
  <si>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</si>
  <si>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</si>
  <si>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</si>
  <si>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</si>
  <si>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</si>
  <si>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</si>
  <si>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</si>
  <si>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</si>
  <si>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</si>
  <si>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</si>
  <si>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</si>
  <si>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</si>
  <si>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</si>
  <si>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</si>
  <si>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</si>
  <si>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</si>
  <si>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</si>
  <si>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</si>
  <si>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</si>
  <si>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</si>
  <si>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</si>
  <si>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</si>
  <si>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</si>
  <si>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</si>
  <si>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</si>
  <si>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</si>
  <si>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</si>
  <si>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</si>
  <si>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</si>
  <si>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</si>
  <si>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</si>
  <si>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</si>
  <si>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</si>
  <si>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</si>
  <si>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</si>
  <si>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</si>
  <si>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</si>
  <si>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</si>
  <si>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</si>
  <si>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</si>
  <si>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</si>
  <si>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</si>
  <si>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</si>
  <si>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</si>
  <si>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</si>
  <si>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</si>
  <si>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</si>
  <si>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</si>
  <si>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</si>
  <si>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</si>
  <si>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</si>
  <si>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</si>
  <si>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</si>
  <si>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</si>
  <si>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</si>
  <si>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</si>
  <si>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</si>
  <si>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</si>
  <si>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</si>
  <si>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</si>
  <si>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</si>
  <si>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</si>
  <si>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</si>
  <si>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</si>
  <si>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</si>
  <si>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</si>
  <si>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</si>
  <si>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</si>
  <si>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</si>
  <si>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</si>
  <si>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</si>
  <si>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</si>
  <si>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</si>
  <si>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</si>
  <si>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</si>
  <si>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</si>
  <si>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</si>
  <si>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</si>
  <si>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</si>
  <si>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</si>
  <si>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</si>
  <si>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</si>
  <si>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</si>
  <si>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</si>
  <si>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</si>
  <si>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</si>
  <si>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</si>
  <si>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</si>
  <si>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</si>
  <si>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</si>
  <si>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</si>
  <si>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</si>
  <si>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</si>
  <si>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</si>
  <si>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</si>
  <si>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</si>
  <si>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</si>
  <si>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</si>
  <si>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</si>
  <si>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</si>
  <si>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</si>
  <si>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</si>
  <si>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</si>
  <si>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</si>
  <si>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</si>
  <si>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</si>
  <si>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</si>
  <si>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</si>
  <si>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</si>
  <si>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</si>
  <si>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</si>
  <si>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</si>
  <si>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</si>
  <si>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</si>
  <si>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</si>
  <si>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</si>
  <si>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</si>
  <si>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</si>
  <si>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</si>
  <si>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</si>
  <si>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</si>
  <si>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</si>
  <si>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</si>
  <si>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</si>
  <si>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</si>
  <si>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</si>
  <si>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</si>
  <si>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</si>
  <si>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</si>
  <si>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</si>
  <si>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</si>
  <si>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</si>
  <si>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</si>
  <si>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</si>
  <si>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</si>
  <si>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</si>
  <si>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</si>
  <si>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</si>
  <si>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</si>
  <si>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</si>
  <si>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</si>
  <si>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</si>
  <si>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</si>
  <si>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</si>
  <si>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</si>
  <si>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</si>
  <si>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</si>
  <si>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</si>
  <si>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</si>
  <si>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</si>
  <si>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</si>
  <si>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</si>
  <si>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</si>
  <si>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</si>
  <si>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</si>
  <si>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</si>
  <si>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</si>
  <si>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</si>
  <si>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</si>
  <si>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</si>
  <si>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</si>
  <si>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</si>
  <si>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</si>
  <si>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</si>
  <si>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</si>
  <si>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</si>
  <si>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</si>
  <si>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</si>
  <si>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</si>
  <si>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</si>
  <si>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</si>
  <si>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</si>
  <si>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</si>
  <si>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</si>
  <si>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</si>
  <si>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</si>
  <si>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</si>
  <si>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</si>
  <si>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</si>
  <si>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</si>
  <si>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</si>
  <si>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</si>
  <si>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</si>
  <si>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</si>
  <si>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</si>
  <si>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</si>
  <si>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</si>
  <si>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</si>
  <si>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</si>
  <si>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</si>
  <si>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</si>
  <si>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</si>
  <si>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</si>
  <si>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</si>
  <si>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</si>
  <si>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</si>
  <si>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</si>
  <si>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</si>
  <si>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</si>
  <si>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</si>
  <si>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</si>
  <si>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</si>
  <si>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</si>
  <si>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</si>
  <si>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</si>
  <si>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</si>
  <si>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</si>
  <si>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</si>
  <si>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</si>
  <si>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</si>
  <si>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</si>
  <si>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</si>
  <si>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</si>
  <si>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</si>
  <si>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</si>
  <si>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</si>
  <si>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</si>
  <si>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</si>
  <si>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</si>
  <si>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</si>
  <si>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</si>
  <si>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</si>
  <si>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</si>
  <si>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</si>
  <si>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</si>
  <si>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</si>
  <si>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</si>
  <si>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</si>
  <si>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</si>
  <si>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</si>
  <si>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</si>
  <si>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</si>
  <si>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</si>
  <si>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</si>
  <si>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</si>
  <si>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</si>
  <si>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</si>
  <si>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</si>
  <si>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</si>
  <si>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</si>
  <si>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</si>
  <si>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</si>
  <si>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</si>
  <si>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</si>
  <si>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</si>
  <si>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</si>
  <si>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</si>
  <si>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</si>
  <si>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</si>
  <si>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</si>
  <si>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</si>
  <si>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</si>
  <si>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</si>
  <si>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</si>
  <si>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</si>
  <si>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</si>
  <si>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</si>
  <si>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</si>
  <si>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</si>
  <si>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</si>
  <si>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</si>
  <si>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</si>
  <si>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</si>
  <si>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</si>
  <si>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</si>
  <si>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</si>
  <si>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</si>
  <si>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</si>
  <si>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</si>
  <si>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</si>
  <si>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</si>
  <si>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</si>
  <si>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</si>
  <si>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</si>
  <si>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</si>
  <si>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</si>
  <si>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</si>
  <si>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</si>
  <si>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</si>
  <si>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</si>
  <si>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</si>
  <si>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</si>
  <si>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</si>
  <si>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</si>
  <si>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</si>
  <si>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</si>
  <si>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</si>
  <si>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</si>
  <si>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</si>
  <si>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</si>
  <si>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</si>
  <si>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</si>
  <si>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</si>
  <si>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</si>
  <si>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</si>
  <si>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</si>
  <si>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</si>
  <si>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</si>
  <si>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</si>
  <si>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</si>
  <si>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</si>
  <si>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</si>
  <si>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</si>
  <si>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</si>
  <si>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</si>
  <si>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</si>
  <si>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</si>
  <si>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</si>
  <si>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</si>
  <si>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</si>
  <si>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</si>
  <si>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</si>
  <si>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</si>
  <si>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</si>
  <si>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</si>
  <si>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</si>
  <si>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</si>
  <si>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</si>
  <si>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</si>
  <si>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</si>
  <si>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</si>
  <si>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</si>
  <si>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</si>
  <si>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</si>
  <si>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</si>
  <si>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</si>
  <si>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</si>
  <si>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</si>
  <si>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</si>
  <si>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</si>
  <si>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</si>
  <si>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</si>
  <si>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</si>
  <si>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</si>
  <si>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</si>
  <si>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</si>
  <si>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</si>
  <si>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</si>
  <si>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</si>
  <si>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</si>
  <si>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</si>
  <si>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</si>
  <si>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</si>
  <si>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</si>
  <si>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</si>
  <si>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</si>
  <si>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</si>
  <si>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</si>
  <si>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</si>
  <si>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</si>
  <si>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</si>
  <si>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</si>
  <si>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</si>
  <si>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</si>
  <si>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</si>
  <si>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</si>
  <si>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</si>
  <si>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</si>
  <si>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</si>
  <si>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</si>
  <si>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</si>
  <si>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</si>
  <si>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</si>
  <si>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</si>
  <si>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</si>
  <si>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</si>
  <si>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</si>
  <si>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</si>
  <si>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</si>
  <si>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</si>
  <si>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</si>
  <si>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</si>
  <si>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</si>
  <si>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</si>
  <si>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</si>
  <si>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</si>
  <si>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</si>
  <si>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</si>
  <si>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</si>
  <si>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</si>
  <si>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</si>
  <si>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</si>
  <si>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</si>
  <si>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</si>
  <si>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</si>
  <si>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</si>
  <si>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</si>
  <si>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</si>
  <si>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</si>
  <si>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</si>
  <si>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</si>
  <si>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</si>
  <si>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</si>
  <si>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</si>
  <si>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</si>
  <si>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</si>
  <si>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</si>
  <si>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</si>
  <si>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</si>
  <si>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</si>
  <si>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</si>
  <si>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</si>
  <si>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</si>
  <si>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</si>
  <si>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</si>
  <si>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</si>
  <si>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</si>
  <si>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</si>
  <si>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</si>
  <si>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</si>
  <si>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</si>
  <si>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</si>
  <si>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</si>
  <si>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</si>
  <si>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</si>
  <si>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</si>
  <si>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</si>
  <si>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</si>
  <si>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</si>
  <si>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</si>
  <si>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</si>
  <si>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</si>
  <si>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</si>
  <si>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</si>
  <si>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</si>
  <si>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</si>
  <si>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</si>
  <si>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</si>
  <si>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</si>
  <si>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</si>
  <si>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</si>
  <si>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</si>
  <si>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</si>
  <si>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</si>
  <si>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</si>
  <si>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</si>
  <si>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</si>
  <si>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</si>
  <si>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</si>
  <si>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</si>
  <si>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</si>
  <si>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</si>
  <si>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</si>
  <si>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</si>
  <si>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</si>
  <si>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</si>
  <si>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</si>
  <si>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</si>
  <si>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</si>
  <si>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</si>
  <si>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</si>
  <si>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</si>
  <si>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</si>
  <si>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</si>
  <si>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</si>
  <si>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</si>
  <si>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</si>
  <si>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</si>
  <si>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</si>
  <si>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</si>
  <si>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</si>
  <si>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</si>
  <si>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</si>
  <si>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</si>
  <si>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</si>
  <si>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</si>
  <si>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</si>
  <si>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</si>
  <si>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</si>
  <si>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</si>
  <si>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</si>
  <si>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</si>
  <si>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</si>
  <si>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</si>
  <si>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</si>
  <si>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</si>
  <si>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</si>
  <si>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</si>
  <si>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</si>
  <si>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</si>
  <si>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</si>
  <si>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</si>
  <si>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</si>
  <si>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</si>
  <si>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</si>
  <si>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</si>
  <si>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</si>
  <si>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</si>
  <si>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</si>
  <si>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</si>
  <si>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</si>
  <si>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</si>
  <si>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</si>
  <si>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</si>
  <si>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</si>
  <si>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</si>
  <si>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</si>
  <si>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</si>
  <si>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</si>
  <si>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</si>
  <si>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</si>
  <si>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</si>
  <si>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</si>
  <si>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</si>
  <si>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</si>
  <si>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</si>
  <si>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</si>
  <si>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</si>
  <si>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</si>
  <si>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</si>
  <si>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</si>
  <si>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</si>
  <si>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</si>
  <si>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</si>
  <si>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</si>
  <si>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</si>
  <si>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</si>
  <si>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</si>
  <si>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</si>
  <si>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</si>
  <si>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</si>
  <si>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</si>
  <si>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</si>
  <si>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</si>
  <si>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</si>
  <si>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</si>
  <si>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</si>
  <si>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</si>
  <si>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</si>
  <si>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</si>
  <si>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</si>
  <si>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</si>
  <si>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</si>
  <si>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</si>
  <si>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</si>
  <si>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</si>
  <si>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</si>
  <si>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</si>
  <si>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</si>
  <si>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</si>
  <si>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</si>
  <si>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</si>
  <si>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</si>
  <si>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</si>
  <si>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</si>
  <si>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</si>
  <si>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</si>
  <si>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</si>
  <si>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</si>
  <si>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</si>
  <si>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</si>
  <si>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</si>
  <si>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</si>
  <si>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</si>
  <si>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</si>
  <si>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</si>
  <si>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</si>
  <si>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</si>
  <si>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</si>
  <si>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</si>
  <si>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</si>
  <si>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</si>
  <si>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</si>
  <si>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</si>
  <si>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</si>
  <si>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</si>
  <si>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</si>
  <si>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</si>
  <si>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</si>
  <si>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</si>
  <si>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</si>
  <si>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</si>
  <si>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</si>
  <si>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</si>
  <si>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</si>
  <si>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</si>
  <si>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</si>
  <si>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</si>
  <si>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</si>
  <si>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</si>
  <si>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</si>
  <si>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</si>
  <si>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</si>
  <si>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</si>
  <si>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</si>
  <si>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</si>
  <si>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</si>
  <si>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</si>
  <si>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</si>
  <si>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</si>
  <si>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</si>
  <si>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</si>
  <si>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</si>
  <si>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</si>
  <si>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</si>
  <si>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</si>
  <si>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</si>
  <si>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</si>
  <si>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</si>
  <si>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</si>
  <si>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</si>
  <si>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</si>
  <si>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</si>
  <si>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</si>
  <si>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</si>
  <si>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</si>
  <si>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</si>
  <si>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</si>
  <si>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</si>
  <si>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</si>
  <si>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</si>
  <si>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</si>
  <si>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</si>
  <si>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</si>
  <si>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</si>
  <si>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</si>
  <si>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</si>
  <si>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</si>
  <si>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</si>
  <si>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</si>
  <si>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</si>
  <si>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</si>
  <si>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</si>
  <si>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</si>
  <si>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</si>
  <si>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</si>
  <si>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</si>
  <si>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</si>
  <si>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</si>
  <si>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</si>
  <si>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</si>
  <si>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</si>
  <si>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</si>
  <si>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</si>
  <si>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</si>
  <si>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</si>
  <si>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</si>
  <si>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</si>
  <si>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</si>
  <si>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</si>
  <si>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</si>
  <si>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</si>
  <si>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</si>
  <si>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</si>
  <si>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</si>
  <si>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</si>
  <si>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</si>
  <si>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</si>
  <si>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</si>
  <si>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</si>
  <si>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</si>
  <si>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</si>
  <si>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</si>
  <si>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</si>
  <si>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</si>
  <si>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</si>
  <si>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</si>
  <si>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</si>
  <si>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</si>
  <si>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</si>
  <si>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</si>
  <si>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</si>
  <si>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</si>
  <si>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</si>
  <si>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</si>
  <si>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</si>
  <si>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</si>
  <si>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</si>
  <si>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</si>
  <si>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</si>
  <si>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</si>
  <si>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</si>
  <si>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</si>
  <si>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</si>
  <si>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</si>
  <si>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</si>
  <si>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</si>
  <si>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</si>
  <si>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</si>
  <si>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</si>
  <si>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</si>
  <si>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</si>
  <si>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</si>
  <si>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</si>
  <si>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</si>
  <si>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</si>
  <si>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</si>
  <si>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</si>
  <si>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</si>
  <si>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</si>
  <si>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</si>
  <si>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</si>
  <si>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</si>
  <si>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</si>
  <si>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</si>
  <si>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</si>
  <si>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</si>
  <si>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</si>
  <si>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</si>
  <si>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</si>
  <si>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</si>
  <si>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</si>
  <si>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</si>
  <si>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</si>
  <si>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</si>
  <si>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</si>
  <si>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</si>
  <si>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</si>
  <si>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</si>
  <si>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</si>
  <si>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</si>
  <si>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</si>
  <si>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</si>
  <si>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</si>
  <si>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</si>
  <si>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</si>
  <si>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</si>
  <si>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</si>
  <si>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</si>
  <si>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</si>
  <si>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</si>
  <si>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</si>
  <si>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</si>
  <si>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</si>
  <si>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</si>
  <si>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</si>
  <si>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</si>
  <si>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</si>
  <si>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</si>
  <si>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</si>
  <si>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</si>
  <si>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</si>
  <si>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</si>
  <si>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</si>
  <si>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</si>
  <si>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</si>
  <si>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</si>
  <si>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</si>
  <si>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</si>
  <si>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</si>
  <si>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</si>
  <si>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</si>
  <si>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</si>
  <si>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</si>
  <si>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</si>
  <si>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</si>
  <si>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</si>
  <si>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</si>
  <si>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</si>
  <si>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</si>
  <si>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</si>
  <si>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</si>
  <si>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</si>
  <si>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</si>
  <si>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</si>
  <si>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</si>
  <si>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</si>
  <si>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</si>
  <si>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</si>
  <si>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</si>
  <si>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</si>
  <si>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</si>
  <si>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</si>
  <si>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</si>
  <si>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</si>
  <si>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</si>
  <si>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</si>
  <si>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</si>
  <si>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</si>
  <si>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</si>
  <si>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</si>
  <si>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</si>
  <si>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</si>
  <si>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</si>
  <si>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</si>
  <si>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</si>
  <si>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</si>
  <si>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</si>
  <si>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</si>
  <si>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</si>
  <si>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</si>
  <si>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</si>
  <si>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</si>
  <si>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</si>
  <si>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</si>
  <si>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</si>
  <si>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</si>
  <si>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</si>
  <si>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</si>
  <si>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</si>
  <si>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</si>
  <si>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</si>
  <si>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</si>
  <si>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</si>
  <si>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</si>
  <si>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</si>
  <si>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</si>
  <si>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</si>
  <si>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</si>
  <si>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</si>
  <si>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</si>
  <si>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</si>
  <si>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</si>
  <si>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</si>
  <si>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</si>
  <si>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</si>
  <si>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</si>
  <si>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</si>
  <si>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</si>
  <si>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</si>
  <si>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</si>
  <si>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</si>
  <si>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</si>
  <si>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</si>
  <si>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</si>
  <si>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</si>
  <si>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</si>
  <si>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</si>
  <si>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</si>
  <si>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</si>
  <si>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</si>
  <si>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</si>
  <si>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</si>
  <si>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</si>
  <si>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</si>
  <si>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</si>
  <si>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</si>
  <si>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</si>
  <si>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</si>
  <si>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</si>
  <si>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</si>
  <si>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</si>
  <si>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</si>
  <si>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</si>
  <si>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</si>
  <si>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</si>
  <si>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</si>
  <si>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</si>
  <si>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</si>
  <si>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</si>
  <si>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</si>
  <si>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</si>
  <si>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</si>
  <si>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</si>
  <si>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</si>
  <si>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</si>
  <si>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</si>
  <si>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</si>
  <si>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</si>
  <si>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</si>
  <si>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</si>
  <si>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</si>
  <si>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</si>
  <si>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</si>
  <si>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</si>
  <si>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</si>
  <si>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</si>
  <si>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</si>
  <si>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</si>
  <si>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</si>
  <si>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</si>
  <si>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</si>
  <si>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</si>
  <si>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</si>
  <si>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</si>
  <si>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</si>
  <si>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</si>
  <si>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</si>
  <si>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</si>
  <si>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</si>
  <si>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</si>
  <si>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</si>
  <si>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</si>
  <si>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</si>
  <si>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</si>
  <si>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</si>
  <si>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</si>
  <si>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</si>
  <si>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</si>
  <si>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</si>
  <si>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</si>
  <si>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</si>
  <si>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</si>
  <si>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</si>
  <si>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</si>
  <si>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</si>
  <si>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</si>
  <si>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</si>
  <si>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</si>
  <si>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</si>
  <si>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</si>
  <si>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</si>
  <si>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</si>
  <si>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</si>
  <si>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</si>
  <si>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</si>
  <si>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</si>
  <si>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</si>
  <si>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</si>
  <si>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</si>
  <si>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</si>
  <si>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</si>
  <si>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</si>
  <si>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</si>
  <si>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</si>
  <si>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</si>
  <si>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</si>
  <si>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</si>
  <si>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</si>
  <si>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</si>
  <si>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</si>
  <si>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</si>
  <si>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</si>
  <si>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</si>
  <si>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</si>
  <si>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</si>
  <si>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</si>
  <si>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</si>
  <si>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</si>
  <si>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</si>
  <si>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</si>
  <si>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</si>
  <si>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</si>
  <si>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</si>
  <si>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</si>
  <si>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</si>
  <si>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</si>
  <si>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</si>
  <si>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</si>
  <si>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</si>
  <si>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</si>
  <si>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</si>
  <si>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</si>
  <si>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</si>
  <si>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</si>
  <si>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</si>
  <si>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</si>
  <si>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</si>
  <si>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</si>
  <si>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</si>
  <si>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</si>
  <si>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</si>
  <si>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</si>
  <si>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</si>
  <si>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</si>
  <si>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</si>
  <si>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</si>
  <si>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</si>
  <si>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</si>
  <si>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</si>
  <si>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</si>
  <si>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</si>
  <si>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</si>
  <si>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</si>
  <si>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</si>
  <si>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</si>
  <si>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</si>
  <si>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</si>
  <si>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</si>
  <si>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</si>
  <si>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</si>
  <si>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</si>
  <si>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</si>
  <si>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</si>
  <si>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</si>
  <si>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</si>
  <si>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</si>
  <si>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</si>
  <si>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</si>
  <si>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</si>
  <si>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</si>
  <si>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</si>
  <si>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</si>
  <si>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</si>
  <si>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</si>
  <si>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</si>
  <si>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</si>
  <si>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</si>
  <si>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</si>
  <si>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</si>
  <si>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</si>
  <si>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</si>
  <si>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</si>
  <si>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</si>
  <si>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</si>
  <si>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</si>
  <si>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</si>
  <si>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</si>
  <si>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</si>
  <si>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</si>
  <si>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</si>
  <si>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</si>
  <si>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</si>
  <si>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</si>
  <si>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</si>
  <si>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</si>
  <si>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</si>
  <si>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</si>
  <si>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</si>
  <si>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</si>
  <si>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</si>
  <si>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</si>
  <si>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</si>
  <si>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</si>
  <si>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</si>
  <si>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</si>
  <si>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</si>
  <si>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</si>
  <si>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</si>
  <si>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</si>
  <si>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</si>
  <si>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</si>
  <si>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</si>
  <si>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</si>
  <si>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</si>
  <si>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</si>
  <si>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</si>
  <si>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</si>
  <si>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</si>
  <si>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</si>
  <si>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</si>
  <si>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</si>
  <si>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</si>
  <si>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</si>
  <si>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</si>
  <si>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</si>
  <si>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</si>
  <si>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</si>
  <si>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</si>
  <si>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</si>
  <si>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</si>
  <si>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</si>
  <si>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</si>
  <si>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</si>
  <si>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</si>
  <si>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</si>
  <si>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</si>
  <si>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</si>
  <si>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</si>
  <si>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</si>
  <si>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</si>
  <si>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</si>
  <si>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</si>
  <si>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</si>
  <si>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</si>
  <si>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</si>
  <si>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</si>
  <si>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</si>
  <si>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</si>
  <si>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</si>
  <si>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</si>
  <si>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</si>
  <si>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</si>
  <si>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</si>
  <si>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</si>
  <si>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</si>
  <si>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</si>
  <si>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</si>
  <si>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</si>
  <si>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</si>
  <si>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</si>
  <si>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</si>
  <si>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</si>
  <si>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</si>
  <si>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</si>
  <si>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</si>
  <si>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</si>
  <si>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</si>
  <si>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</si>
  <si>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</si>
  <si>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</si>
  <si>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</si>
  <si>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</si>
  <si>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</si>
  <si>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</si>
  <si>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</si>
  <si>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</si>
  <si>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</si>
  <si>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</si>
  <si>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</si>
  <si>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</si>
  <si>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</si>
  <si>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</si>
  <si>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</si>
  <si>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</si>
  <si>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</si>
  <si>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</si>
  <si>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</si>
  <si>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</si>
  <si>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</si>
  <si>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</si>
  <si>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</si>
  <si>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</si>
  <si>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</si>
  <si>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</si>
  <si>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</si>
  <si>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</si>
  <si>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</si>
  <si>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</si>
  <si>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</si>
  <si>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</si>
  <si>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</si>
  <si>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</si>
  <si>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</si>
  <si>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</si>
  <si>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</si>
  <si>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</si>
  <si>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</si>
  <si>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</si>
  <si>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</si>
  <si>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</si>
  <si>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</si>
  <si>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</si>
  <si>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</si>
  <si>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</si>
  <si>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</si>
  <si>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</si>
  <si>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</si>
  <si>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</si>
  <si>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</si>
  <si>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</si>
  <si>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</si>
  <si>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</si>
  <si>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</si>
  <si>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</si>
  <si>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</si>
  <si>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</si>
  <si>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</si>
  <si>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</si>
  <si>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</si>
  <si>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</si>
  <si>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</si>
  <si>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</si>
  <si>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</si>
  <si>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</si>
  <si>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</si>
  <si>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</si>
  <si>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</si>
  <si>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</si>
  <si>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</si>
  <si>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</si>
  <si>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</si>
  <si>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</si>
  <si>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</si>
  <si>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</si>
  <si>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</si>
  <si>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</si>
  <si>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</si>
  <si>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</si>
  <si>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</si>
  <si>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</si>
  <si>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</si>
  <si>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</si>
  <si>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</si>
  <si>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</si>
  <si>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</si>
  <si>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</si>
  <si>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</si>
  <si>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</si>
  <si>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</si>
  <si>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</si>
  <si>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</si>
  <si>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</si>
  <si>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</si>
  <si>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</si>
  <si>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</si>
  <si>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</si>
  <si>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</si>
  <si>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</si>
  <si>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</si>
  <si>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</si>
  <si>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</si>
  <si>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</si>
  <si>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</si>
  <si>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</si>
  <si>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</si>
  <si>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</si>
  <si>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</si>
  <si>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</si>
  <si>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</si>
  <si>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</si>
  <si>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</si>
  <si>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</si>
  <si>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</si>
  <si>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</si>
  <si>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</si>
  <si>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</si>
  <si>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</si>
  <si>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</si>
  <si>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</si>
  <si>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</si>
  <si>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</si>
  <si>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</si>
  <si>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</si>
  <si>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</si>
  <si>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</si>
  <si>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</si>
  <si>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</si>
  <si>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</si>
  <si>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</si>
  <si>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</si>
  <si>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</si>
  <si>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</si>
  <si>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</si>
  <si>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</si>
  <si>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</si>
  <si>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</si>
  <si>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</si>
  <si>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</si>
  <si>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</si>
  <si>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</si>
  <si>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</si>
  <si>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</si>
  <si>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</si>
  <si>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</si>
  <si>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</si>
  <si>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</si>
  <si>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</si>
  <si>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</si>
  <si>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</si>
  <si>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</si>
  <si>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</si>
  <si>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</si>
  <si>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</si>
  <si>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</si>
  <si>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</si>
  <si>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</si>
  <si>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</si>
  <si>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</si>
  <si>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</si>
  <si>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</si>
  <si>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</si>
  <si>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</si>
  <si>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</si>
  <si>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</si>
  <si>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</si>
  <si>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</si>
  <si>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</si>
  <si>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</si>
  <si>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</si>
  <si>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</si>
  <si>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</si>
  <si>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</si>
  <si>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</si>
  <si>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</si>
  <si>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</si>
  <si>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</si>
  <si>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</si>
  <si>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</si>
  <si>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</si>
  <si>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</si>
  <si>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</si>
  <si>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</si>
  <si>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</si>
  <si>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</si>
  <si>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</si>
  <si>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</si>
  <si>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</si>
  <si>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</si>
  <si>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</si>
  <si>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</si>
  <si>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</si>
  <si>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</si>
  <si>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</si>
  <si>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</si>
  <si>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</si>
  <si>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</si>
  <si>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</si>
  <si>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</si>
  <si>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</si>
  <si>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</si>
  <si>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</si>
  <si>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</si>
  <si>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</si>
  <si>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</si>
  <si>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</si>
  <si>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</si>
  <si>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</si>
  <si>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</si>
  <si>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</si>
  <si>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</si>
  <si>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</si>
  <si>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</si>
  <si>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</si>
  <si>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</si>
  <si>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</si>
  <si>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</si>
  <si>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</si>
  <si>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</si>
  <si>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</si>
  <si>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</si>
  <si>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</si>
  <si>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</si>
  <si>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</si>
  <si>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</si>
  <si>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</si>
  <si>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</si>
  <si>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</si>
  <si>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</si>
  <si>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</si>
  <si>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</si>
  <si>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</si>
  <si>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</si>
  <si>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</si>
  <si>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</si>
  <si>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</si>
  <si>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</si>
  <si>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</si>
  <si>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</si>
  <si>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</si>
  <si>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</si>
  <si>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</si>
  <si>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</si>
  <si>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</si>
  <si>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</si>
  <si>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</si>
  <si>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</si>
  <si>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</si>
  <si>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</si>
  <si>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</si>
  <si>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</si>
  <si>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</si>
  <si>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</si>
  <si>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</si>
  <si>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</si>
  <si>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</si>
  <si>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</si>
  <si>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</si>
  <si>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</si>
  <si>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</si>
  <si>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</si>
  <si>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</si>
  <si>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</si>
  <si>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</si>
  <si>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</si>
  <si>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</si>
  <si>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</si>
  <si>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</si>
  <si>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</si>
  <si>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</si>
  <si>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</si>
  <si>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</si>
  <si>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</si>
  <si>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</si>
  <si>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</si>
  <si>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</si>
  <si>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</si>
  <si>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</si>
  <si>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</si>
  <si>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</si>
  <si>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</si>
  <si>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</si>
  <si>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</si>
  <si>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</si>
  <si>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</si>
  <si>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</si>
  <si>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</si>
  <si>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</si>
  <si>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</si>
  <si>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</si>
  <si>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</si>
  <si>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</si>
  <si>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</si>
  <si>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</si>
  <si>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</si>
  <si>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</si>
  <si>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</si>
  <si>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</si>
  <si>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</si>
  <si>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</si>
  <si>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</si>
  <si>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</si>
  <si>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</si>
  <si>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</si>
  <si>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</si>
  <si>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</si>
  <si>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</si>
  <si>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</si>
  <si>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</si>
  <si>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</si>
  <si>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</si>
  <si>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</si>
  <si>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</si>
  <si>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</si>
  <si>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</si>
  <si>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</si>
  <si>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</si>
  <si>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</si>
  <si>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</si>
  <si>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</si>
  <si>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</si>
  <si>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</si>
  <si>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</si>
  <si>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</si>
  <si>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</si>
  <si>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</si>
  <si>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</si>
  <si>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</si>
  <si>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</si>
  <si>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</si>
  <si>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</si>
  <si>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</si>
  <si>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</si>
  <si>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</si>
  <si>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</si>
  <si>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</si>
  <si>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</si>
  <si>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</si>
  <si>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</si>
  <si>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</si>
  <si>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</si>
  <si>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</si>
  <si>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</si>
  <si>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</si>
  <si>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</si>
  <si>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</si>
  <si>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</si>
  <si>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</si>
  <si>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</si>
  <si>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</si>
  <si>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</si>
  <si>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</si>
  <si>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</si>
  <si>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</si>
  <si>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</si>
  <si>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</si>
  <si>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</si>
  <si>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</si>
  <si>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</si>
  <si>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</si>
  <si>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</si>
  <si>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</si>
  <si>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</si>
  <si>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</si>
  <si>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</si>
  <si>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</si>
  <si>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</si>
  <si>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</si>
  <si>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</si>
  <si>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</si>
  <si>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</si>
  <si>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</si>
  <si>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</si>
  <si>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</si>
  <si>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</si>
  <si>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</si>
  <si>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</si>
  <si>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</si>
  <si>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</si>
  <si>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</si>
  <si>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</si>
  <si>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</si>
  <si>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</si>
  <si>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</si>
  <si>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</si>
  <si>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</si>
  <si>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</si>
  <si>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</si>
  <si>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</si>
  <si>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</si>
  <si>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</si>
  <si>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</si>
  <si>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</si>
  <si>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</si>
  <si>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</si>
  <si>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</si>
  <si>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</si>
  <si>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</si>
  <si>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</si>
  <si>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</si>
  <si>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</si>
  <si>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</si>
  <si>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</si>
  <si>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</si>
  <si>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</si>
  <si>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</si>
  <si>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</si>
  <si>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</si>
  <si>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</si>
  <si>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</si>
  <si>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</si>
  <si>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</si>
  <si>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</si>
  <si>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</si>
  <si>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</si>
  <si>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</si>
  <si>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</si>
  <si>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</si>
  <si>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</si>
  <si>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</si>
  <si>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</si>
  <si>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</si>
  <si>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</si>
  <si>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</si>
  <si>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</si>
  <si>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</si>
  <si>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</si>
  <si>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</si>
  <si>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</si>
  <si>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</si>
  <si>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</si>
  <si>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</si>
  <si>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</si>
  <si>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</si>
  <si>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</si>
  <si>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</si>
  <si>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</si>
  <si>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</si>
  <si>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</si>
  <si>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</si>
  <si>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</si>
  <si>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</si>
  <si>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</si>
  <si>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</si>
  <si>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</si>
  <si>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</si>
  <si>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</si>
  <si>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</si>
  <si>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</si>
  <si>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</si>
  <si>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</si>
  <si>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</si>
  <si>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</si>
  <si>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</si>
  <si>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</si>
  <si>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</si>
  <si>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</si>
  <si>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</si>
  <si>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</si>
  <si>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</si>
  <si>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</si>
  <si>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</si>
  <si>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</si>
  <si>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</si>
  <si>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</si>
  <si>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</si>
  <si>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</si>
  <si>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</si>
  <si>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</si>
  <si>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</si>
  <si>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</si>
  <si>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</si>
  <si>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</si>
  <si>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</si>
  <si>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</si>
  <si>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</si>
  <si>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</si>
  <si>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</si>
  <si>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</si>
  <si>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</si>
  <si>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</si>
  <si>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</si>
  <si>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</si>
  <si>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</si>
  <si>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</si>
  <si>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</si>
  <si>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</si>
  <si>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</si>
  <si>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</si>
  <si>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</si>
  <si>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</si>
  <si>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</si>
  <si>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</si>
  <si>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</si>
  <si>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</si>
  <si>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</si>
  <si>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</si>
  <si>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</si>
  <si>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</si>
  <si>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</si>
  <si>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</si>
  <si>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</si>
  <si>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</si>
  <si>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</si>
  <si>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</si>
  <si>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</si>
  <si>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</si>
  <si>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</si>
  <si>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</si>
  <si>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</si>
  <si>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</si>
  <si>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</si>
  <si>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</si>
  <si>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</si>
  <si>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</si>
  <si>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</si>
  <si>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</si>
  <si>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</si>
  <si>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</si>
  <si>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</si>
  <si>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</si>
  <si>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</si>
  <si>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</si>
  <si>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</si>
  <si>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</si>
  <si>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</si>
  <si>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</si>
  <si>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</si>
  <si>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</si>
  <si>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</si>
  <si>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</si>
  <si>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</si>
  <si>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</si>
  <si>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</si>
  <si>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</si>
  <si>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</si>
  <si>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</si>
  <si>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</si>
  <si>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</si>
  <si>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</si>
  <si>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</si>
  <si>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</si>
  <si>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</si>
  <si>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</si>
  <si>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</si>
  <si>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</si>
  <si>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</si>
  <si>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</si>
  <si>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</si>
  <si>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</si>
  <si>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</si>
  <si>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</si>
  <si>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</si>
  <si>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</si>
  <si>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</si>
  <si>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</si>
  <si>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</si>
  <si>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</si>
  <si>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</si>
  <si>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</si>
  <si>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</si>
  <si>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</si>
  <si>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</si>
  <si>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</si>
  <si>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</si>
  <si>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</si>
  <si>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</si>
  <si>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</si>
  <si>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</si>
  <si>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</si>
  <si>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</si>
  <si>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</si>
  <si>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</si>
  <si>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</si>
  <si>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</si>
  <si>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</si>
  <si>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</si>
  <si>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</si>
  <si>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</si>
  <si>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</si>
  <si>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</si>
  <si>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</si>
  <si>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</si>
  <si>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</si>
  <si>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</si>
  <si>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</si>
  <si>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</si>
  <si>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</si>
  <si>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</si>
  <si>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</si>
  <si>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</si>
  <si>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</si>
  <si>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</si>
  <si>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</si>
  <si>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</si>
  <si>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</si>
  <si>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</si>
  <si>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</si>
  <si>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</si>
  <si>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</si>
  <si>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</si>
  <si>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</si>
  <si>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</si>
  <si>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</si>
  <si>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</si>
  <si>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</si>
  <si>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</si>
  <si>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</si>
  <si>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</si>
  <si>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</si>
  <si>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</si>
  <si>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</si>
  <si>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</si>
  <si>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</si>
  <si>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</si>
  <si>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</si>
  <si>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</si>
  <si>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</si>
  <si>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</si>
  <si>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</si>
  <si>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</si>
  <si>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</si>
  <si>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</si>
  <si>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</si>
  <si>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</si>
  <si>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</si>
  <si>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</si>
  <si>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</si>
  <si>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</si>
  <si>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</si>
  <si>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</si>
  <si>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</si>
  <si>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</si>
  <si>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</si>
  <si>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</si>
  <si>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</si>
  <si>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</si>
  <si>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</si>
  <si>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</si>
  <si>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</si>
  <si>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</si>
  <si>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</si>
  <si>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</si>
  <si>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</si>
  <si>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</si>
  <si>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</si>
  <si>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</si>
  <si>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</si>
  <si>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</si>
  <si>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</si>
  <si>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</si>
  <si>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</si>
  <si>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</si>
  <si>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</si>
  <si>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</si>
  <si>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</si>
  <si>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</si>
  <si>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</si>
  <si>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</si>
  <si>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</si>
  <si>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</si>
  <si>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</si>
  <si>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</si>
  <si>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</si>
  <si>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</si>
  <si>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</si>
  <si>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</si>
  <si>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</si>
  <si>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</si>
  <si>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</si>
  <si>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</si>
  <si>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</si>
  <si>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</si>
  <si>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</si>
  <si>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</si>
  <si>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</si>
  <si>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</si>
  <si>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</si>
  <si>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</si>
  <si>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</si>
  <si>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</si>
  <si>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</si>
  <si>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</si>
  <si>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</si>
  <si>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</si>
  <si>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</si>
  <si>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</si>
  <si>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</si>
  <si>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</si>
  <si>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</si>
  <si>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</si>
  <si>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</si>
  <si>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</si>
  <si>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</si>
  <si>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</si>
  <si>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</si>
  <si>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</si>
  <si>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</si>
  <si>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</si>
  <si>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</si>
  <si>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</si>
  <si>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</si>
  <si>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</si>
  <si>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</si>
  <si>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</si>
  <si>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</si>
  <si>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</si>
  <si>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</si>
  <si>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</si>
  <si>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</si>
  <si>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</si>
  <si>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</si>
  <si>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</si>
  <si>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</si>
  <si>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</si>
  <si>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</si>
  <si>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</si>
  <si>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</si>
  <si>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</si>
  <si>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</si>
  <si>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</si>
  <si>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</si>
  <si>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</si>
  <si>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</si>
  <si>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</si>
  <si>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</si>
  <si>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</si>
  <si>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</si>
  <si>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</si>
  <si>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</si>
  <si>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</si>
  <si>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</si>
  <si>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</si>
  <si>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</si>
  <si>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</si>
  <si>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</si>
  <si>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</si>
  <si>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</si>
  <si>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</si>
  <si>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</si>
  <si>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</si>
  <si>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</si>
  <si>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</si>
  <si>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</si>
  <si>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</si>
  <si>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</si>
  <si>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</si>
  <si>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</si>
  <si>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</si>
  <si>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</si>
  <si>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</si>
  <si>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</si>
  <si>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</si>
  <si>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</si>
  <si>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</si>
  <si>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</si>
  <si>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</si>
  <si>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</si>
  <si>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</si>
  <si>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</si>
  <si>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</si>
  <si>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</si>
  <si>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</si>
  <si>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</si>
  <si>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</si>
  <si>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</si>
  <si>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</si>
  <si>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</si>
  <si>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</si>
  <si>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</si>
  <si>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</si>
  <si>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</si>
  <si>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</si>
  <si>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</si>
  <si>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</si>
  <si>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</si>
  <si>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</si>
  <si>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</si>
  <si>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</si>
  <si>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</si>
  <si>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</si>
  <si>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</si>
  <si>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</si>
  <si>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</si>
  <si>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</si>
  <si>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</si>
  <si>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</si>
  <si>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</si>
  <si>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</si>
  <si>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</si>
  <si>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</si>
  <si>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</si>
  <si>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</si>
  <si>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</si>
  <si>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</si>
  <si>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</si>
  <si>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</si>
  <si>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</si>
  <si>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</si>
  <si>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</si>
  <si>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</si>
  <si>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</si>
  <si>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</si>
  <si>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</si>
  <si>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</si>
  <si>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</si>
  <si>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</si>
  <si>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</si>
  <si>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</si>
  <si>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</si>
  <si>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</si>
  <si>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</si>
  <si>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</si>
  <si>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</si>
  <si>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</si>
  <si>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</si>
  <si>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</si>
  <si>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</si>
  <si>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</si>
  <si>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</si>
  <si>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</si>
  <si>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</si>
  <si>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</si>
  <si>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</si>
  <si>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</si>
  <si>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</si>
  <si>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</si>
  <si>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</si>
  <si>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</si>
  <si>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</si>
  <si>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</si>
  <si>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</si>
  <si>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</si>
  <si>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</si>
  <si>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</si>
  <si>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</si>
  <si>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</si>
  <si>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</si>
  <si>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</si>
  <si>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</si>
  <si>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</si>
  <si>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</si>
  <si>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</si>
  <si>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</si>
  <si>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</si>
  <si>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</si>
  <si>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</si>
  <si>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</si>
  <si>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</si>
  <si>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</si>
  <si>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</si>
  <si>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</si>
  <si>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</si>
  <si>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</si>
  <si>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</si>
  <si>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</si>
  <si>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</si>
  <si>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</si>
  <si>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</si>
  <si>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</si>
  <si>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</si>
  <si>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</si>
  <si>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</si>
  <si>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</si>
  <si>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</si>
  <si>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</si>
  <si>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</si>
  <si>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</si>
  <si>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</si>
  <si>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</si>
  <si>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</si>
  <si>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</si>
  <si>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</si>
  <si>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</si>
  <si>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</si>
  <si>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</si>
  <si>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</si>
  <si>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</si>
  <si>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</si>
  <si>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</si>
  <si>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</si>
  <si>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</si>
  <si>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</si>
  <si>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</si>
  <si>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</si>
  <si>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</si>
  <si>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</si>
  <si>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</si>
  <si>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</si>
  <si>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</si>
  <si>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</si>
  <si>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</si>
  <si>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</si>
  <si>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</si>
  <si>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</si>
  <si>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</si>
  <si>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</si>
  <si>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</si>
  <si>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</si>
  <si>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</si>
  <si>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</si>
  <si>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</si>
  <si>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</si>
  <si>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</si>
  <si>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</si>
  <si>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</si>
  <si>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</si>
  <si>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</si>
  <si>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</si>
  <si>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</si>
  <si>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</si>
  <si>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</si>
  <si>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</si>
  <si>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</si>
  <si>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</si>
  <si>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</si>
  <si>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</si>
  <si>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</si>
  <si>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</si>
  <si>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</si>
  <si>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</si>
  <si>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</si>
  <si>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</si>
  <si>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</si>
  <si>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</si>
  <si>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</si>
  <si>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</si>
  <si>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</si>
  <si>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</si>
  <si>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</si>
  <si>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</si>
  <si>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</si>
  <si>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</si>
  <si>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</si>
  <si>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</si>
  <si>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</si>
  <si>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</si>
  <si>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</si>
  <si>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</si>
  <si>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</si>
  <si>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</si>
  <si>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</si>
  <si>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</si>
  <si>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</si>
  <si>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</si>
  <si>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</si>
  <si>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</si>
  <si>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</si>
  <si>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</si>
  <si>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</si>
  <si>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</si>
  <si>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</si>
  <si>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</si>
  <si>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</si>
  <si>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</si>
  <si>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</si>
  <si>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</si>
  <si>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</si>
  <si>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</si>
  <si>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</si>
  <si>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</si>
  <si>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</si>
  <si>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</si>
  <si>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</si>
  <si>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</si>
  <si>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</si>
  <si>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</si>
  <si>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</si>
  <si>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</si>
  <si>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</si>
  <si>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</si>
  <si>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</si>
  <si>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</si>
  <si>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</si>
  <si>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</si>
  <si>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</si>
  <si>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</si>
  <si>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</si>
  <si>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</si>
  <si>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</si>
  <si>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</si>
  <si>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</si>
  <si>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</si>
  <si>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</si>
  <si>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</si>
  <si>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</si>
  <si>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</si>
  <si>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</si>
  <si>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</si>
  <si>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</si>
  <si>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</si>
  <si>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</si>
  <si>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</si>
  <si>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</si>
  <si>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</si>
  <si>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</si>
  <si>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</si>
  <si>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</si>
  <si>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</si>
  <si>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</si>
  <si>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</si>
  <si>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</si>
  <si>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</si>
  <si>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</si>
  <si>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</si>
  <si>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</si>
  <si>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</si>
  <si>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</si>
  <si>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</si>
  <si>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</si>
  <si>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</si>
  <si>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</si>
  <si>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</si>
  <si>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</si>
  <si>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</si>
  <si>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</si>
  <si>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</si>
  <si>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</si>
  <si>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</si>
  <si>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</si>
  <si>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</si>
  <si>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</si>
  <si>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</si>
  <si>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</si>
  <si>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</si>
  <si>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</si>
  <si>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</si>
  <si>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</si>
  <si>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</si>
  <si>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</si>
  <si>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</si>
  <si>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</si>
  <si>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</si>
  <si>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</si>
  <si>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</si>
  <si>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</si>
  <si>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</si>
  <si>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</si>
  <si>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</si>
  <si>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</si>
  <si>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</si>
  <si>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</si>
  <si>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</si>
  <si>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</si>
  <si>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</si>
  <si>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</si>
  <si>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</si>
  <si>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</si>
  <si>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</si>
  <si>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</si>
  <si>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</si>
  <si>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</si>
  <si>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</si>
  <si>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</si>
  <si>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</si>
  <si>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</si>
  <si>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</si>
  <si>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</si>
  <si>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</si>
  <si>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</si>
  <si>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</si>
  <si>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</si>
  <si>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</si>
  <si>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</si>
  <si>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</si>
  <si>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</si>
  <si>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</si>
  <si>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</si>
  <si>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</si>
  <si>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</si>
  <si>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</si>
  <si>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</si>
  <si>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</si>
  <si>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</si>
  <si>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</si>
  <si>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</si>
  <si>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</si>
  <si>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</si>
  <si>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</si>
  <si>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</si>
  <si>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</si>
  <si>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</si>
  <si>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</si>
  <si>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</si>
  <si>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</si>
  <si>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</si>
  <si>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</si>
  <si>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</si>
  <si>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</si>
  <si>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</si>
  <si>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</si>
  <si>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</si>
  <si>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</si>
  <si>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</si>
  <si>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</si>
  <si>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</si>
  <si>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</si>
  <si>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</si>
  <si>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</si>
  <si>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</si>
  <si>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</si>
  <si>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</si>
  <si>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</si>
  <si>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</si>
  <si>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</si>
  <si>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</si>
  <si>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</si>
  <si>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</si>
  <si>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</si>
  <si>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</si>
  <si>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</si>
  <si>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</si>
  <si>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</si>
  <si>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</si>
  <si>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</si>
  <si>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</si>
  <si>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</si>
  <si>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</si>
  <si>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L'AUVIGNON EN AVAL DE CASTELNAU-SUR-L'AUVIGNON</t>
  </si>
  <si>
    <t>L'AUVIGNON</t>
  </si>
  <si>
    <t>05111620</t>
  </si>
  <si>
    <t>18310006400033</t>
  </si>
  <si>
    <t>Agence de l'Eau Adour-Garonne</t>
  </si>
  <si>
    <t>34255833500077</t>
  </si>
  <si>
    <t>AQUASCOP BIOLOGIE site de Monptellier</t>
  </si>
  <si>
    <t>IBMR-21-M96</t>
  </si>
  <si>
    <t>JEREMIE SCAGNI, JOSHUA NEVE</t>
  </si>
  <si>
    <t>IBMR standard</t>
  </si>
  <si>
    <t>DROITE</t>
  </si>
  <si>
    <t>ETIAGE NORMAL</t>
  </si>
  <si>
    <t>PLUIE FINE</t>
  </si>
  <si>
    <t>FORTE</t>
  </si>
  <si>
    <t>NON</t>
  </si>
  <si>
    <t>Turbidité chronique, colmatage très important, berges abruptes.</t>
  </si>
  <si>
    <t>absent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</si>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</sst>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494984</v>
      </c>
      <c r="G10" s="114"/>
      <c r="H10" s="115"/>
    </row>
    <row r="11" spans="1:8" ht="15">
      <c r="A11" s="10" t="s">
        <v>2277</v>
      </c>
      <c r="B11" s="47">
        <v>44412</v>
      </c>
      <c r="D11" s="10" t="s">
        <v>2280</v>
      </c>
      <c r="E11" s="52">
        <v>6323253</v>
      </c>
      <c r="G11" s="114"/>
      <c r="H11" s="115"/>
    </row>
    <row r="12" spans="1:8" ht="15">
      <c r="A12" s="10" t="s">
        <v>2283</v>
      </c>
      <c r="B12" s="52" t="s">
        <v>5294</v>
      </c>
      <c r="D12" s="10" t="s">
        <v>2281</v>
      </c>
      <c r="E12" s="52">
        <v>494949</v>
      </c>
      <c r="G12" s="116"/>
      <c r="H12" s="117"/>
    </row>
    <row r="13" spans="1:5" ht="17.25" customHeight="1" thickBot="1">
      <c r="A13" s="2"/>
      <c r="B13" s="55"/>
      <c r="D13" s="10" t="s">
        <v>2282</v>
      </c>
      <c r="E13" s="52">
        <v>6323349</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494984</v>
      </c>
    </row>
    <row r="18" spans="1:3" ht="15">
      <c r="A18" s="124"/>
      <c r="B18" s="49" t="s">
        <v>2267</v>
      </c>
      <c r="C18" s="61">
        <f>E11</f>
        <v>6323253</v>
      </c>
    </row>
    <row r="19" spans="1:2" ht="15">
      <c r="A19" s="3" t="s">
        <v>2063</v>
      </c>
      <c r="B19" s="29">
        <v>102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2.52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2.52</v>
      </c>
      <c r="C37" s="6"/>
      <c r="D37" s="8" t="s">
        <v>2110</v>
      </c>
      <c r="E37" s="30"/>
    </row>
    <row r="38" spans="1:5" s="7" customFormat="1" ht="15" customHeight="1">
      <c r="A38" s="5" t="s">
        <v>2115</v>
      </c>
      <c r="B38" s="30">
        <v>0.05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v>2</v>
      </c>
      <c r="C43" s="6"/>
      <c r="D43" s="14" t="s">
        <v>2107</v>
      </c>
      <c r="E43" s="19"/>
    </row>
    <row r="44" spans="1:5" s="15" customFormat="1" ht="15">
      <c r="A44" s="3" t="s">
        <v>2106</v>
      </c>
      <c r="B44" s="9">
        <v>5</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v>5</v>
      </c>
      <c r="C65" s="6"/>
      <c r="D65" s="14" t="s">
        <v>2089</v>
      </c>
      <c r="E65" s="19"/>
    </row>
    <row r="66" spans="1:5" s="15" customFormat="1" ht="15">
      <c r="A66" s="3" t="s">
        <v>2088</v>
      </c>
      <c r="B66" s="9">
        <v>2</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5</v>
      </c>
      <c r="C81" s="6"/>
      <c r="D81" s="14" t="s">
        <v>2077</v>
      </c>
      <c r="E81" s="19"/>
    </row>
    <row r="82" spans="1:5" s="15" customFormat="1" ht="15">
      <c r="A82" s="3" t="s">
        <v>2076</v>
      </c>
      <c r="B82" s="9">
        <v>2</v>
      </c>
      <c r="C82" s="6"/>
      <c r="D82" s="10" t="s">
        <v>2076</v>
      </c>
      <c r="E82" s="9"/>
    </row>
    <row r="83" spans="1:5" s="15" customFormat="1" ht="15">
      <c r="A83" s="3" t="s">
        <v>2075</v>
      </c>
      <c r="B83" s="9"/>
      <c r="C83" s="6"/>
      <c r="D83" s="10" t="s">
        <v>2075</v>
      </c>
      <c r="E83" s="9"/>
    </row>
    <row r="84" spans="1:5" s="15" customFormat="1" ht="15">
      <c r="A84" s="3" t="s">
        <v>2074</v>
      </c>
      <c r="B84" s="9"/>
      <c r="C84" s="6"/>
      <c r="D84" s="10" t="s">
        <v>2074</v>
      </c>
      <c r="E84" s="9"/>
    </row>
    <row r="85" spans="1:5" s="15" customFormat="1" ht="15">
      <c r="A85" s="3" t="s">
        <v>2073</v>
      </c>
      <c r="B85" s="9"/>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1</v>
      </c>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0.01</v>
      </c>
      <c r="E98" s="89"/>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89"/>
      <c r="F99" s="35" t="s">
        <v>5304</v>
      </c>
      <c r="G99" s="79"/>
      <c r="H99" s="80"/>
    </row>
    <row r="100" spans="1:8" ht="15">
      <c r="A100" s="33" t="s">
        <v>1941</v>
      </c>
      <c r="B100" s="20" t="str">
        <f>IF(A100="NEWCOD",IF(ISBLANK(G100),"renseigner le champ 'Nouveau taxon'",G100),VLOOKUP(A100,'Ref Taxo'!A:B,2,FALSE))</f>
        <v>Tolypothrix</v>
      </c>
      <c r="C100" s="21">
        <f>IF(A100="NEWCOD",IF(ISBLANK(H100),"NoCod",H100),VLOOKUP(A100,'Ref Taxo'!A:D,4,FALSE))</f>
        <v>6304</v>
      </c>
      <c r="D100" s="34">
        <v>0.02</v>
      </c>
      <c r="E100" s="89"/>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0.01</v>
      </c>
      <c r="E101" s="89"/>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