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5000" sheetId="2" r:id="rId2"/>
    <sheet name="Mises à jour" sheetId="3" r:id="rId3"/>
  </sheets>
  <definedNames/>
  <calcPr calcId="145621"/>
</workbook>
</file>

<file path=xl/sharedStrings.xml><?xml version="1.0" encoding="utf-8"?>
<sst xmlns="http://schemas.openxmlformats.org/spreadsheetml/2006/main" count="6487" uniqueCount="5304">
  <si>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</si>
  <si>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</si>
  <si>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</si>
  <si>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</si>
  <si>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</si>
  <si>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</si>
  <si>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</si>
  <si>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</si>
  <si>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</si>
  <si>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</si>
  <si>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</si>
  <si>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</si>
  <si>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</si>
  <si>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</si>
  <si>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</si>
  <si>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</si>
  <si>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</si>
  <si>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</si>
  <si>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</si>
  <si>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</si>
  <si>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</si>
  <si>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</si>
  <si>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</si>
  <si>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</si>
  <si>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</si>
  <si>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</si>
  <si>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</si>
  <si>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</si>
  <si>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</si>
  <si>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</si>
  <si>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</si>
  <si>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</si>
  <si>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</si>
  <si>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</si>
  <si>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</si>
  <si>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</si>
  <si>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</si>
  <si>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</si>
  <si>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</si>
  <si>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</si>
  <si>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</si>
  <si>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</si>
  <si>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</si>
  <si>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</si>
  <si>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</si>
  <si>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</si>
  <si>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</si>
  <si>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</si>
  <si>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</si>
  <si>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</si>
  <si>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</si>
  <si>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</si>
  <si>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</si>
  <si>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</si>
  <si>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</si>
  <si>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</si>
  <si>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</si>
  <si>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</si>
  <si>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</si>
  <si>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</si>
  <si>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</si>
  <si>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</si>
  <si>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</si>
  <si>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</si>
  <si>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</si>
  <si>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</si>
  <si>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</si>
  <si>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</si>
  <si>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</si>
  <si>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</si>
  <si>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</si>
  <si>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</si>
  <si>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</si>
  <si>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</si>
  <si>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</si>
  <si>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</si>
  <si>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</si>
  <si>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</si>
  <si>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</si>
  <si>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</si>
  <si>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</si>
  <si>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</si>
  <si>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</si>
  <si>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</si>
  <si>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</si>
  <si>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</si>
  <si>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</si>
  <si>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</si>
  <si>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</si>
  <si>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</si>
  <si>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</si>
  <si>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</si>
  <si>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</si>
  <si>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</si>
  <si>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</si>
  <si>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</si>
  <si>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</si>
  <si>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</si>
  <si>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</si>
  <si>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</si>
  <si>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</si>
  <si>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</si>
  <si>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</si>
  <si>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</si>
  <si>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</si>
  <si>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</si>
  <si>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</si>
  <si>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</si>
  <si>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</si>
  <si>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</si>
  <si>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</si>
  <si>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</si>
  <si>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</si>
  <si>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</si>
  <si>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</si>
  <si>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</si>
  <si>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</si>
  <si>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</si>
  <si>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</si>
  <si>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</si>
  <si>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</si>
  <si>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</si>
  <si>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</si>
  <si>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</si>
  <si>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</si>
  <si>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</si>
  <si>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</si>
  <si>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</si>
  <si>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</si>
  <si>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</si>
  <si>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</si>
  <si>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</si>
  <si>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</si>
  <si>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</si>
  <si>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</si>
  <si>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</si>
  <si>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</si>
  <si>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</si>
  <si>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</si>
  <si>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</si>
  <si>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</si>
  <si>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</si>
  <si>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</si>
  <si>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</si>
  <si>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</si>
  <si>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</si>
  <si>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</si>
  <si>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</si>
  <si>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</si>
  <si>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</si>
  <si>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</si>
  <si>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</si>
  <si>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</si>
  <si>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</si>
  <si>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</si>
  <si>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</si>
  <si>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</si>
  <si>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</si>
  <si>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</si>
  <si>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</si>
  <si>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</si>
  <si>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</si>
  <si>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</si>
  <si>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</si>
  <si>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</si>
  <si>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</si>
  <si>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</si>
  <si>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</si>
  <si>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</si>
  <si>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</si>
  <si>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</si>
  <si>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</si>
  <si>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</si>
  <si>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</si>
  <si>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</si>
  <si>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</si>
  <si>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</si>
  <si>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</si>
  <si>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</si>
  <si>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</si>
  <si>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</si>
  <si>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</si>
  <si>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</si>
  <si>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</si>
  <si>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</si>
  <si>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</si>
  <si>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</si>
  <si>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</si>
  <si>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</si>
  <si>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</si>
  <si>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</si>
  <si>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</si>
  <si>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</si>
  <si>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</si>
  <si>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</si>
  <si>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</si>
  <si>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</si>
  <si>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</si>
  <si>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</si>
  <si>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</si>
  <si>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</si>
  <si>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</si>
  <si>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</si>
  <si>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</si>
  <si>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</si>
  <si>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</si>
  <si>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</si>
  <si>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</si>
  <si>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</si>
  <si>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</si>
  <si>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</si>
  <si>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</si>
  <si>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</si>
  <si>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</si>
  <si>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</si>
  <si>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</si>
  <si>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</si>
  <si>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</si>
  <si>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</si>
  <si>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</si>
  <si>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</si>
  <si>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</si>
  <si>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</si>
  <si>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</si>
  <si>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</si>
  <si>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</si>
  <si>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</si>
  <si>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</si>
  <si>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</si>
  <si>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</si>
  <si>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</si>
  <si>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</si>
  <si>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</si>
  <si>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</si>
  <si>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</si>
  <si>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</si>
  <si>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</si>
  <si>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</si>
  <si>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</si>
  <si>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</si>
  <si>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</si>
  <si>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</si>
  <si>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</si>
  <si>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</si>
  <si>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</si>
  <si>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</si>
  <si>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</si>
  <si>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</si>
  <si>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</si>
  <si>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</si>
  <si>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</si>
  <si>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</si>
  <si>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</si>
  <si>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</si>
  <si>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</si>
  <si>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</si>
  <si>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</si>
  <si>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</si>
  <si>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</si>
  <si>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</si>
  <si>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</si>
  <si>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</si>
  <si>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</si>
  <si>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</si>
  <si>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</si>
  <si>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</si>
  <si>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</si>
  <si>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</si>
  <si>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</si>
  <si>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</si>
  <si>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</si>
  <si>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</si>
  <si>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</si>
  <si>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</si>
  <si>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</si>
  <si>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</si>
  <si>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</si>
  <si>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</si>
  <si>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</si>
  <si>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</si>
  <si>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</si>
  <si>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</si>
  <si>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</si>
  <si>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</si>
  <si>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</si>
  <si>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</si>
  <si>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</si>
  <si>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</si>
  <si>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</si>
  <si>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</si>
  <si>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</si>
  <si>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</si>
  <si>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</si>
  <si>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</si>
  <si>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</si>
  <si>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</si>
  <si>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</si>
  <si>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</si>
  <si>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</si>
  <si>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</si>
  <si>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</si>
  <si>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</si>
  <si>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</si>
  <si>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</si>
  <si>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</si>
  <si>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</si>
  <si>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</si>
  <si>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</si>
  <si>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</si>
  <si>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</si>
  <si>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</si>
  <si>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</si>
  <si>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</si>
  <si>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</si>
  <si>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</si>
  <si>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</si>
  <si>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</si>
  <si>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</si>
  <si>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</si>
  <si>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</si>
  <si>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</si>
  <si>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</si>
  <si>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</si>
  <si>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</si>
  <si>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</si>
  <si>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</si>
  <si>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</si>
  <si>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</si>
  <si>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</si>
  <si>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</si>
  <si>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</si>
  <si>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</si>
  <si>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</si>
  <si>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</si>
  <si>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</si>
  <si>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</si>
  <si>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</si>
  <si>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</si>
  <si>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</si>
  <si>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</si>
  <si>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</si>
  <si>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</si>
  <si>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</si>
  <si>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</si>
  <si>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</si>
  <si>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</si>
  <si>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</si>
  <si>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</si>
  <si>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</si>
  <si>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</si>
  <si>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</si>
  <si>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</si>
  <si>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</si>
  <si>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</si>
  <si>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</si>
  <si>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</si>
  <si>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</si>
  <si>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</si>
  <si>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</si>
  <si>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</si>
  <si>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</si>
  <si>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</si>
  <si>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</si>
  <si>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</si>
  <si>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</si>
  <si>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</si>
  <si>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</si>
  <si>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</si>
  <si>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</si>
  <si>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</si>
  <si>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</si>
  <si>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</si>
  <si>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</si>
  <si>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</si>
  <si>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</si>
  <si>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</si>
  <si>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</si>
  <si>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</si>
  <si>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</si>
  <si>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</si>
  <si>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</si>
  <si>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</si>
  <si>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</si>
  <si>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</si>
  <si>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</si>
  <si>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</si>
  <si>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</si>
  <si>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</si>
  <si>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</si>
  <si>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</si>
  <si>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</si>
  <si>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</si>
  <si>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</si>
  <si>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</si>
  <si>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</si>
  <si>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</si>
  <si>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</si>
  <si>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</si>
  <si>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</si>
  <si>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</si>
  <si>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</si>
  <si>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</si>
  <si>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</si>
  <si>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</si>
  <si>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</si>
  <si>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</si>
  <si>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</si>
  <si>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</si>
  <si>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</si>
  <si>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</si>
  <si>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</si>
  <si>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</si>
  <si>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</si>
  <si>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</si>
  <si>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</si>
  <si>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</si>
  <si>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</si>
  <si>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</si>
  <si>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</si>
  <si>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</si>
  <si>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</si>
  <si>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</si>
  <si>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</si>
  <si>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</si>
  <si>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</si>
  <si>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</si>
  <si>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</si>
  <si>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</si>
  <si>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</si>
  <si>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</si>
  <si>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</si>
  <si>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</si>
  <si>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</si>
  <si>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</si>
  <si>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</si>
  <si>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</si>
  <si>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</si>
  <si>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</si>
  <si>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</si>
  <si>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</si>
  <si>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</si>
  <si>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</si>
  <si>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</si>
  <si>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</si>
  <si>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</si>
  <si>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</si>
  <si>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</si>
  <si>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</si>
  <si>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</si>
  <si>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</si>
  <si>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</si>
  <si>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</si>
  <si>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</si>
  <si>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</si>
  <si>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</si>
  <si>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</si>
  <si>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</si>
  <si>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</si>
  <si>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</si>
  <si>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</si>
  <si>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</si>
  <si>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</si>
  <si>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</si>
  <si>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</si>
  <si>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</si>
  <si>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</si>
  <si>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</si>
  <si>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</si>
  <si>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</si>
  <si>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</si>
  <si>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</si>
  <si>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</si>
  <si>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</si>
  <si>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</si>
  <si>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</si>
  <si>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</si>
  <si>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</si>
  <si>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</si>
  <si>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</si>
  <si>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</si>
  <si>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</si>
  <si>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</si>
  <si>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</si>
  <si>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</si>
  <si>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</si>
  <si>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</si>
  <si>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</si>
  <si>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</si>
  <si>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</si>
  <si>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</si>
  <si>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</si>
  <si>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</si>
  <si>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</si>
  <si>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</si>
  <si>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</si>
  <si>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</si>
  <si>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</si>
  <si>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</si>
  <si>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</si>
  <si>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</si>
  <si>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</si>
  <si>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</si>
  <si>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</si>
  <si>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</si>
  <si>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</si>
  <si>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</si>
  <si>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</si>
  <si>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</si>
  <si>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</si>
  <si>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</si>
  <si>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</si>
  <si>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</si>
  <si>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</si>
  <si>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</si>
  <si>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</si>
  <si>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</si>
  <si>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</si>
  <si>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</si>
  <si>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</si>
  <si>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</si>
  <si>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</si>
  <si>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</si>
  <si>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</si>
  <si>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</si>
  <si>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</si>
  <si>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</si>
  <si>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</si>
  <si>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</si>
  <si>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</si>
  <si>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</si>
  <si>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</si>
  <si>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</si>
  <si>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</si>
  <si>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</si>
  <si>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</si>
  <si>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</si>
  <si>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</si>
  <si>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</si>
  <si>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</si>
  <si>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</si>
  <si>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</si>
  <si>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</si>
  <si>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</si>
  <si>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</si>
  <si>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</si>
  <si>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</si>
  <si>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</si>
  <si>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</si>
  <si>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</si>
  <si>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</si>
  <si>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</si>
  <si>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</si>
  <si>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</si>
  <si>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</si>
  <si>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</si>
  <si>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</si>
  <si>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</si>
  <si>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</si>
  <si>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</si>
  <si>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</si>
  <si>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</si>
  <si>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</si>
  <si>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</si>
  <si>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</si>
  <si>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</si>
  <si>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</si>
  <si>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</si>
  <si>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</si>
  <si>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</si>
  <si>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</si>
  <si>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</si>
  <si>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</si>
  <si>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</si>
  <si>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</si>
  <si>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</si>
  <si>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</si>
  <si>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</si>
  <si>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</si>
  <si>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</si>
  <si>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</si>
  <si>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</si>
  <si>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</si>
  <si>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</si>
  <si>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</si>
  <si>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</si>
  <si>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</si>
  <si>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</si>
  <si>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</si>
  <si>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</si>
  <si>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</si>
  <si>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</si>
  <si>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</si>
  <si>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</si>
  <si>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</si>
  <si>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</si>
  <si>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</si>
  <si>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</si>
  <si>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</si>
  <si>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</si>
  <si>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</si>
  <si>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</si>
  <si>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</si>
  <si>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</si>
  <si>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</si>
  <si>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</si>
  <si>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</si>
  <si>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</si>
  <si>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</si>
  <si>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</si>
  <si>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</si>
  <si>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</si>
  <si>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</si>
  <si>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</si>
  <si>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</si>
  <si>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</si>
  <si>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</si>
  <si>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</si>
  <si>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</si>
  <si>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</si>
  <si>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</si>
  <si>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</si>
  <si>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</si>
  <si>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</si>
  <si>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</si>
  <si>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</si>
  <si>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</si>
  <si>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</si>
  <si>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</si>
  <si>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</si>
  <si>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</si>
  <si>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</si>
  <si>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</si>
  <si>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</si>
  <si>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</si>
  <si>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</si>
  <si>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</si>
  <si>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</si>
  <si>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</si>
  <si>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</si>
  <si>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</si>
  <si>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</si>
  <si>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</si>
  <si>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</si>
  <si>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</si>
  <si>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</si>
  <si>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</si>
  <si>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</si>
  <si>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</si>
  <si>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</si>
  <si>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</si>
  <si>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</si>
  <si>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</si>
  <si>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</si>
  <si>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</si>
  <si>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</si>
  <si>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</si>
  <si>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</si>
  <si>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</si>
  <si>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</si>
  <si>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</si>
  <si>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</si>
  <si>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</si>
  <si>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</si>
  <si>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</si>
  <si>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</si>
  <si>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</si>
  <si>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</si>
  <si>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</si>
  <si>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</si>
  <si>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</si>
  <si>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</si>
  <si>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</si>
  <si>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</si>
  <si>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</si>
  <si>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</si>
  <si>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</si>
  <si>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</si>
  <si>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</si>
  <si>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</si>
  <si>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</si>
  <si>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</si>
  <si>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</si>
  <si>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</si>
  <si>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</si>
  <si>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</si>
  <si>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</si>
  <si>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</si>
  <si>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</si>
  <si>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</si>
  <si>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</si>
  <si>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</si>
  <si>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</si>
  <si>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</si>
  <si>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</si>
  <si>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</si>
  <si>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</si>
  <si>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</si>
  <si>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</si>
  <si>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</si>
  <si>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</si>
  <si>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</si>
  <si>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</si>
  <si>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</si>
  <si>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</si>
  <si>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</si>
  <si>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</si>
  <si>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</si>
  <si>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</si>
  <si>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</si>
  <si>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</si>
  <si>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</si>
  <si>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</si>
  <si>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</si>
  <si>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</si>
  <si>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</si>
  <si>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</si>
  <si>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</si>
  <si>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</si>
  <si>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</si>
  <si>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</si>
  <si>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</si>
  <si>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</si>
  <si>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</si>
  <si>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</si>
  <si>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</si>
  <si>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</si>
  <si>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</si>
  <si>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</si>
  <si>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</si>
  <si>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</si>
  <si>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</si>
  <si>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</si>
  <si>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</si>
  <si>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</si>
  <si>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</si>
  <si>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</si>
  <si>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</si>
  <si>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</si>
  <si>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</si>
  <si>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</si>
  <si>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</si>
  <si>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</si>
  <si>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</si>
  <si>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</si>
  <si>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</si>
  <si>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</si>
  <si>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</si>
  <si>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</si>
  <si>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</si>
  <si>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</si>
  <si>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</si>
  <si>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</si>
  <si>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</si>
  <si>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</si>
  <si>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</si>
  <si>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</si>
  <si>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</si>
  <si>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</si>
  <si>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</si>
  <si>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</si>
  <si>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</si>
  <si>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</si>
  <si>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</si>
  <si>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</si>
  <si>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</si>
  <si>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</si>
  <si>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</si>
  <si>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</si>
  <si>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</si>
  <si>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</si>
  <si>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</si>
  <si>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</si>
  <si>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</si>
  <si>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</si>
  <si>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</si>
  <si>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</si>
  <si>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</si>
  <si>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</si>
  <si>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</si>
  <si>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</si>
  <si>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</si>
  <si>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</si>
  <si>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</si>
  <si>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</si>
  <si>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</si>
  <si>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</si>
  <si>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</si>
  <si>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</si>
  <si>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</si>
  <si>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</si>
  <si>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</si>
  <si>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</si>
  <si>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</si>
  <si>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</si>
  <si>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</si>
  <si>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</si>
  <si>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</si>
  <si>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</si>
  <si>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</si>
  <si>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</si>
  <si>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</si>
  <si>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</si>
  <si>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</si>
  <si>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</si>
  <si>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</si>
  <si>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</si>
  <si>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</si>
  <si>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</si>
  <si>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</si>
  <si>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</si>
  <si>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</si>
  <si>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</si>
  <si>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</si>
  <si>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</si>
  <si>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</si>
  <si>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</si>
  <si>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</si>
  <si>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</si>
  <si>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</si>
  <si>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</si>
  <si>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</si>
  <si>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</si>
  <si>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</si>
  <si>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</si>
  <si>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</si>
  <si>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</si>
  <si>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</si>
  <si>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</si>
  <si>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</si>
  <si>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</si>
  <si>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</si>
  <si>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</si>
  <si>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</si>
  <si>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</si>
  <si>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</si>
  <si>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</si>
  <si>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</si>
  <si>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</si>
  <si>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</si>
  <si>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</si>
  <si>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</si>
  <si>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</si>
  <si>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</si>
  <si>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</si>
  <si>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</si>
  <si>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</si>
  <si>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</si>
  <si>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</si>
  <si>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</si>
  <si>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</si>
  <si>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</si>
  <si>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</si>
  <si>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</si>
  <si>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</si>
  <si>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</si>
  <si>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</si>
  <si>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</si>
  <si>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</si>
  <si>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</si>
  <si>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</si>
  <si>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</si>
  <si>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</si>
  <si>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</si>
  <si>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</si>
  <si>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</si>
  <si>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</si>
  <si>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</si>
  <si>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</si>
  <si>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</si>
  <si>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</si>
  <si>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</si>
  <si>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</si>
  <si>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</si>
  <si>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</si>
  <si>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</si>
  <si>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</si>
  <si>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</si>
  <si>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</si>
  <si>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</si>
  <si>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</si>
  <si>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</si>
  <si>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</si>
  <si>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</si>
  <si>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</si>
  <si>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</si>
  <si>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</si>
  <si>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</si>
  <si>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</si>
  <si>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</si>
  <si>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</si>
  <si>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</si>
  <si>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</si>
  <si>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</si>
  <si>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</si>
  <si>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</si>
  <si>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</si>
  <si>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</si>
  <si>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</si>
  <si>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</si>
  <si>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</si>
  <si>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</si>
  <si>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</si>
  <si>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</si>
  <si>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</si>
  <si>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</si>
  <si>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</si>
  <si>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</si>
  <si>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</si>
  <si>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</si>
  <si>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</si>
  <si>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</si>
  <si>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</si>
  <si>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</si>
  <si>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</si>
  <si>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</si>
  <si>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</si>
  <si>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</si>
  <si>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</si>
  <si>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</si>
  <si>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</si>
  <si>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</si>
  <si>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</si>
  <si>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</si>
  <si>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</si>
  <si>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</si>
  <si>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</si>
  <si>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</si>
  <si>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</si>
  <si>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</si>
  <si>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</si>
  <si>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</si>
  <si>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</si>
  <si>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</si>
  <si>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</si>
  <si>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</si>
  <si>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</si>
  <si>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</si>
  <si>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</si>
  <si>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</si>
  <si>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</si>
  <si>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</si>
  <si>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</si>
  <si>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</si>
  <si>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</si>
  <si>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</si>
  <si>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</si>
  <si>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</si>
  <si>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</si>
  <si>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</si>
  <si>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</si>
  <si>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</si>
  <si>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</si>
  <si>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</si>
  <si>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</si>
  <si>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</si>
  <si>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</si>
  <si>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</si>
  <si>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</si>
  <si>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</si>
  <si>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</si>
  <si>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</si>
  <si>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</si>
  <si>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</si>
  <si>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</si>
  <si>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</si>
  <si>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</si>
  <si>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</si>
  <si>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</si>
  <si>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</si>
  <si>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</si>
  <si>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</si>
  <si>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</si>
  <si>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</si>
  <si>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</si>
  <si>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</si>
  <si>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</si>
  <si>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</si>
  <si>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</si>
  <si>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</si>
  <si>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</si>
  <si>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</si>
  <si>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</si>
  <si>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</si>
  <si>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</si>
  <si>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</si>
  <si>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</si>
  <si>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</si>
  <si>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</si>
  <si>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</si>
  <si>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</si>
  <si>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</si>
  <si>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</si>
  <si>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</si>
  <si>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</si>
  <si>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</si>
  <si>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</si>
  <si>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</si>
  <si>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</si>
  <si>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</si>
  <si>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</si>
  <si>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</si>
  <si>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</si>
  <si>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</si>
  <si>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</si>
  <si>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</si>
  <si>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</si>
  <si>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</si>
  <si>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</si>
  <si>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</si>
  <si>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</si>
  <si>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</si>
  <si>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</si>
  <si>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</si>
  <si>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</si>
  <si>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</si>
  <si>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</si>
  <si>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</si>
  <si>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</si>
  <si>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</si>
  <si>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</si>
  <si>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</si>
  <si>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</si>
  <si>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</si>
  <si>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</si>
  <si>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</si>
  <si>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</si>
  <si>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</si>
  <si>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</si>
  <si>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</si>
  <si>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</si>
  <si>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</si>
  <si>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</si>
  <si>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</si>
  <si>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</si>
  <si>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</si>
  <si>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</si>
  <si>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</si>
  <si>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</si>
  <si>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</si>
  <si>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</si>
  <si>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</si>
  <si>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</si>
  <si>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</si>
  <si>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</si>
  <si>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</si>
  <si>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</si>
  <si>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</si>
  <si>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</si>
  <si>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</si>
  <si>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</si>
  <si>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</si>
  <si>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</si>
  <si>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</si>
  <si>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</si>
  <si>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</si>
  <si>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</si>
  <si>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</si>
  <si>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</si>
  <si>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</si>
  <si>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</si>
  <si>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</si>
  <si>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</si>
  <si>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</si>
  <si>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</si>
  <si>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</si>
  <si>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</si>
  <si>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</si>
  <si>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</si>
  <si>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</si>
  <si>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</si>
  <si>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</si>
  <si>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</si>
  <si>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</si>
  <si>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</si>
  <si>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</si>
  <si>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</si>
  <si>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</si>
  <si>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</si>
  <si>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</si>
  <si>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</si>
  <si>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</si>
  <si>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</si>
  <si>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</si>
  <si>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</si>
  <si>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</si>
  <si>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</si>
  <si>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</si>
  <si>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</si>
  <si>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</si>
  <si>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</si>
  <si>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</si>
  <si>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</si>
  <si>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</si>
  <si>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</si>
  <si>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</si>
  <si>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</si>
  <si>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</si>
  <si>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</si>
  <si>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</si>
  <si>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</si>
  <si>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</si>
  <si>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</si>
  <si>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</si>
  <si>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</si>
  <si>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</si>
  <si>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</si>
  <si>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</si>
  <si>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</si>
  <si>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</si>
  <si>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</si>
  <si>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</si>
  <si>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</si>
  <si>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</si>
  <si>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</si>
  <si>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</si>
  <si>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</si>
  <si>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</si>
  <si>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</si>
  <si>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</si>
  <si>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</si>
  <si>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</si>
  <si>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</si>
  <si>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</si>
  <si>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</si>
  <si>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</si>
  <si>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</si>
  <si>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</si>
  <si>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</si>
  <si>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</si>
  <si>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</si>
  <si>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</si>
  <si>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</si>
  <si>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</si>
  <si>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</si>
  <si>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</si>
  <si>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</si>
  <si>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</si>
  <si>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</si>
  <si>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</si>
  <si>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</si>
  <si>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</si>
  <si>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</si>
  <si>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</si>
  <si>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</si>
  <si>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</si>
  <si>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</si>
  <si>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</si>
  <si>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</si>
  <si>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</si>
  <si>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</si>
  <si>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</si>
  <si>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</si>
  <si>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</si>
  <si>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</si>
  <si>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</si>
  <si>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</si>
  <si>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</si>
  <si>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</si>
  <si>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</si>
  <si>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</si>
  <si>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</si>
  <si>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</si>
  <si>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</si>
  <si>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</si>
  <si>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</si>
  <si>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</si>
  <si>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</si>
  <si>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</si>
  <si>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</si>
  <si>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</si>
  <si>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</si>
  <si>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</si>
  <si>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</si>
  <si>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</si>
  <si>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</si>
  <si>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</si>
  <si>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</si>
  <si>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</si>
  <si>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</si>
  <si>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</si>
  <si>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</si>
  <si>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</si>
  <si>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</si>
  <si>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</si>
  <si>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</si>
  <si>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</si>
  <si>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</si>
  <si>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</si>
  <si>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</si>
  <si>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</si>
  <si>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</si>
  <si>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</si>
  <si>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</si>
  <si>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</si>
  <si>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</si>
  <si>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</si>
  <si>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</si>
  <si>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</si>
  <si>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</si>
  <si>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</si>
  <si>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</si>
  <si>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</si>
  <si>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</si>
  <si>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</si>
  <si>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</si>
  <si>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</si>
  <si>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</si>
  <si>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</si>
  <si>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</si>
  <si>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</si>
  <si>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</si>
  <si>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</si>
  <si>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</si>
  <si>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</si>
  <si>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</si>
  <si>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</si>
  <si>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</si>
  <si>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</si>
  <si>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</si>
  <si>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</si>
  <si>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</si>
  <si>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</si>
  <si>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</si>
  <si>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</si>
  <si>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</si>
  <si>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</si>
  <si>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</si>
  <si>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</si>
  <si>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</si>
  <si>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</si>
  <si>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</si>
  <si>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</si>
  <si>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</si>
  <si>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</si>
  <si>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</si>
  <si>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</si>
  <si>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</si>
  <si>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</si>
  <si>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</si>
  <si>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</si>
  <si>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</si>
  <si>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</si>
  <si>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</si>
  <si>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</si>
  <si>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</si>
  <si>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</si>
  <si>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</si>
  <si>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</si>
  <si>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</si>
  <si>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</si>
  <si>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</si>
  <si>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</si>
  <si>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</si>
  <si>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</si>
  <si>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</si>
  <si>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</si>
  <si>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</si>
  <si>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</si>
  <si>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</si>
  <si>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</si>
  <si>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</si>
  <si>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</si>
  <si>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</si>
  <si>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</si>
  <si>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</si>
  <si>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</si>
  <si>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</si>
  <si>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</si>
  <si>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</si>
  <si>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</si>
  <si>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</si>
  <si>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</si>
  <si>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</si>
  <si>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</si>
  <si>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</si>
  <si>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</si>
  <si>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</si>
  <si>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</si>
  <si>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</si>
  <si>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</si>
  <si>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</si>
  <si>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</si>
  <si>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</si>
  <si>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</si>
  <si>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</si>
  <si>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</si>
  <si>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</si>
  <si>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</si>
  <si>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</si>
  <si>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</si>
  <si>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</si>
  <si>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</si>
  <si>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</si>
  <si>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</si>
  <si>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</si>
  <si>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</si>
  <si>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</si>
  <si>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</si>
  <si>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</si>
  <si>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</si>
  <si>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</si>
  <si>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</si>
  <si>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</si>
  <si>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</si>
  <si>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</si>
  <si>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</si>
  <si>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</si>
  <si>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</si>
  <si>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</si>
  <si>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</si>
  <si>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</si>
  <si>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</si>
  <si>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</si>
  <si>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</si>
  <si>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</si>
  <si>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</si>
  <si>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</si>
  <si>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</si>
  <si>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</si>
  <si>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</si>
  <si>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</si>
  <si>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</si>
  <si>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</si>
  <si>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</si>
  <si>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</si>
  <si>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</si>
  <si>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</si>
  <si>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</si>
  <si>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</si>
  <si>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</si>
  <si>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</si>
  <si>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</si>
  <si>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</si>
  <si>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</si>
  <si>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</si>
  <si>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</si>
  <si>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</si>
  <si>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</si>
  <si>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</si>
  <si>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</si>
  <si>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</si>
  <si>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</si>
  <si>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</si>
  <si>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</si>
  <si>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</si>
  <si>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</si>
  <si>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</si>
  <si>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</si>
  <si>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</si>
  <si>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</si>
  <si>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</si>
  <si>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</si>
  <si>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</si>
  <si>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</si>
  <si>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</si>
  <si>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</si>
  <si>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</si>
  <si>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</si>
  <si>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</si>
  <si>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</si>
  <si>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</si>
  <si>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</si>
  <si>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</si>
  <si>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</si>
  <si>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</si>
  <si>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</si>
  <si>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</si>
  <si>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</si>
  <si>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</si>
  <si>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</si>
  <si>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</si>
  <si>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</si>
  <si>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</si>
  <si>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</si>
  <si>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</si>
  <si>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</si>
  <si>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</si>
  <si>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</si>
  <si>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</si>
  <si>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</si>
  <si>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</si>
  <si>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</si>
  <si>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</si>
  <si>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</si>
  <si>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</si>
  <si>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</si>
  <si>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</si>
  <si>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</si>
  <si>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</si>
  <si>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</si>
  <si>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</si>
  <si>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</si>
  <si>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</si>
  <si>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</si>
  <si>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</si>
  <si>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</si>
  <si>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</si>
  <si>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</si>
  <si>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</si>
  <si>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</si>
  <si>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</si>
  <si>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</si>
  <si>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</si>
  <si>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</si>
  <si>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</si>
  <si>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</si>
  <si>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</si>
  <si>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</si>
  <si>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</si>
  <si>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</si>
  <si>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</si>
  <si>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</si>
  <si>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</si>
  <si>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</si>
  <si>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</si>
  <si>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</si>
  <si>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</si>
  <si>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</si>
  <si>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</si>
  <si>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</si>
  <si>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</si>
  <si>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</si>
  <si>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</si>
  <si>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</si>
  <si>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</si>
  <si>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</si>
  <si>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</si>
  <si>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</si>
  <si>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</si>
  <si>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</si>
  <si>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</si>
  <si>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</si>
  <si>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</si>
  <si>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</si>
  <si>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</si>
  <si>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</si>
  <si>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</si>
  <si>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</si>
  <si>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</si>
  <si>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</si>
  <si>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</si>
  <si>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</si>
  <si>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</si>
  <si>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</si>
  <si>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</si>
  <si>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</si>
  <si>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</si>
  <si>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</si>
  <si>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</si>
  <si>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</si>
  <si>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</si>
  <si>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</si>
  <si>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</si>
  <si>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</si>
  <si>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</si>
  <si>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</si>
  <si>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</si>
  <si>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</si>
  <si>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</si>
  <si>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</si>
  <si>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</si>
  <si>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</si>
  <si>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</si>
  <si>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</si>
  <si>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</si>
  <si>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</si>
  <si>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</si>
  <si>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</si>
  <si>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</si>
  <si>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</si>
  <si>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</si>
  <si>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</si>
  <si>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</si>
  <si>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</si>
  <si>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</si>
  <si>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</si>
  <si>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</si>
  <si>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</si>
  <si>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</si>
  <si>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</si>
  <si>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</si>
  <si>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</si>
  <si>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</si>
  <si>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</si>
  <si>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</si>
  <si>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</si>
  <si>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</si>
  <si>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</si>
  <si>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</si>
  <si>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</si>
  <si>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</si>
  <si>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</si>
  <si>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</si>
  <si>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</si>
  <si>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</si>
  <si>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</si>
  <si>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</si>
  <si>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</si>
  <si>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</si>
  <si>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</si>
  <si>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</si>
  <si>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</si>
  <si>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</si>
  <si>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</si>
  <si>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</si>
  <si>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</si>
  <si>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</si>
  <si>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</si>
  <si>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</si>
  <si>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</si>
  <si>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</si>
  <si>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</si>
  <si>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</si>
  <si>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</si>
  <si>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</si>
  <si>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</si>
  <si>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</si>
  <si>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</si>
  <si>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</si>
  <si>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</si>
  <si>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</si>
  <si>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</si>
  <si>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</si>
  <si>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</si>
  <si>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</si>
  <si>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</si>
  <si>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</si>
  <si>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</si>
  <si>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</si>
  <si>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</si>
  <si>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</si>
  <si>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</si>
  <si>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</si>
  <si>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</si>
  <si>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</si>
  <si>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</si>
  <si>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</si>
  <si>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</si>
  <si>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</si>
  <si>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</si>
  <si>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</si>
  <si>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</si>
  <si>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</si>
  <si>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</si>
  <si>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</si>
  <si>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</si>
  <si>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</si>
  <si>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</si>
  <si>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</si>
  <si>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</si>
  <si>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</si>
  <si>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</si>
  <si>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</si>
  <si>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</si>
  <si>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</si>
  <si>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</si>
  <si>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</si>
  <si>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</si>
  <si>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</si>
  <si>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</si>
  <si>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</si>
  <si>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</si>
  <si>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</si>
  <si>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</si>
  <si>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</si>
  <si>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</si>
  <si>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</si>
  <si>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</si>
  <si>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</si>
  <si>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</si>
  <si>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</si>
  <si>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</si>
  <si>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</si>
  <si>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</si>
  <si>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</si>
  <si>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</si>
  <si>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</si>
  <si>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</si>
  <si>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</si>
  <si>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</si>
  <si>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</si>
  <si>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</si>
  <si>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</si>
  <si>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</si>
  <si>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</si>
  <si>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</si>
  <si>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</si>
  <si>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</si>
  <si>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</si>
  <si>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</si>
  <si>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</si>
  <si>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</si>
  <si>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</si>
  <si>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</si>
  <si>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</si>
  <si>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</si>
  <si>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</si>
  <si>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</si>
  <si>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</si>
  <si>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</si>
  <si>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</si>
  <si>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</si>
  <si>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</si>
  <si>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</si>
  <si>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</si>
  <si>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</si>
  <si>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</si>
  <si>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</si>
  <si>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</si>
  <si>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</si>
  <si>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</si>
  <si>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</si>
  <si>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</si>
  <si>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</si>
  <si>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</si>
  <si>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</si>
  <si>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</si>
  <si>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</si>
  <si>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</si>
  <si>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</si>
  <si>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</si>
  <si>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</si>
  <si>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</si>
  <si>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</si>
  <si>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</si>
  <si>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</si>
  <si>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</si>
  <si>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</si>
  <si>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</si>
  <si>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</si>
  <si>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</si>
  <si>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</si>
  <si>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</si>
  <si>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</si>
  <si>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</si>
  <si>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</si>
  <si>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</si>
  <si>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</si>
  <si>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</si>
  <si>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</si>
  <si>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</si>
  <si>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</si>
  <si>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</si>
  <si>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</si>
  <si>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</si>
  <si>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</si>
  <si>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</si>
  <si>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</si>
  <si>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</si>
  <si>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</si>
  <si>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</si>
  <si>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</si>
  <si>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</si>
  <si>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</si>
  <si>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</si>
  <si>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</si>
  <si>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</si>
  <si>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</si>
  <si>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</si>
  <si>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</si>
  <si>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</si>
  <si>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</si>
  <si>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</si>
  <si>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</si>
  <si>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</si>
  <si>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</si>
  <si>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</si>
  <si>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</si>
  <si>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</si>
  <si>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</si>
  <si>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</si>
  <si>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</si>
  <si>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</si>
  <si>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</si>
  <si>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</si>
  <si>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</si>
  <si>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</si>
  <si>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</si>
  <si>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</si>
  <si>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</si>
  <si>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</si>
  <si>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</si>
  <si>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</si>
  <si>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</si>
  <si>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</si>
  <si>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</si>
  <si>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</si>
  <si>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</si>
  <si>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</si>
  <si>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</si>
  <si>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</si>
  <si>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</si>
  <si>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</si>
  <si>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</si>
  <si>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</si>
  <si>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</si>
  <si>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</si>
  <si>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</si>
  <si>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</si>
  <si>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</si>
  <si>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</si>
  <si>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</si>
  <si>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</si>
  <si>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</si>
  <si>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</si>
  <si>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</si>
  <si>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</si>
  <si>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</si>
  <si>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</si>
  <si>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</si>
  <si>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</si>
  <si>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</si>
  <si>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</si>
  <si>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</si>
  <si>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</si>
  <si>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</si>
  <si>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</si>
  <si>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</si>
  <si>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</si>
  <si>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</si>
  <si>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</si>
  <si>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</si>
  <si>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</si>
  <si>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</si>
  <si>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</si>
  <si>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</si>
  <si>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</si>
  <si>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</si>
  <si>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</si>
  <si>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</si>
  <si>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</si>
  <si>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</si>
  <si>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</si>
  <si>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</si>
  <si>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</si>
  <si>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</si>
  <si>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</si>
  <si>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</si>
  <si>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</si>
  <si>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</si>
  <si>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</si>
  <si>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</si>
  <si>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</si>
  <si>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</si>
  <si>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</si>
  <si>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</si>
  <si>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</si>
  <si>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</si>
  <si>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</si>
  <si>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</si>
  <si>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</si>
  <si>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</si>
  <si>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</si>
  <si>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</si>
  <si>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</si>
  <si>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</si>
  <si>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</si>
  <si>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</si>
  <si>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</si>
  <si>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</si>
  <si>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</si>
  <si>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</si>
  <si>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</si>
  <si>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</si>
  <si>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</si>
  <si>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</si>
  <si>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</si>
  <si>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</si>
  <si>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</si>
  <si>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</si>
  <si>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</si>
  <si>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</si>
  <si>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</si>
  <si>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</si>
  <si>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</si>
  <si>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</si>
  <si>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</si>
  <si>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</si>
  <si>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</si>
  <si>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</si>
  <si>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</si>
  <si>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</si>
  <si>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</si>
  <si>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</si>
  <si>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</si>
  <si>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</si>
  <si>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</si>
  <si>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</si>
  <si>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</si>
  <si>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</si>
  <si>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</si>
  <si>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</si>
  <si>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</si>
  <si>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</si>
  <si>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</si>
  <si>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</si>
  <si>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</si>
  <si>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</si>
  <si>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</si>
  <si>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</si>
  <si>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</si>
  <si>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</si>
  <si>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</si>
  <si>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</si>
  <si>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</si>
  <si>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</si>
  <si>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</si>
  <si>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</si>
  <si>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</si>
  <si>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</si>
  <si>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</si>
  <si>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</si>
  <si>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</si>
  <si>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</si>
  <si>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</si>
  <si>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</si>
  <si>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</si>
  <si>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</si>
  <si>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</si>
  <si>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</si>
  <si>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</si>
  <si>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</si>
  <si>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</si>
  <si>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</si>
  <si>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</si>
  <si>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</si>
  <si>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</si>
  <si>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</si>
  <si>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</si>
  <si>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</si>
  <si>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</si>
  <si>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</si>
  <si>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</si>
  <si>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</si>
  <si>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</si>
  <si>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</si>
  <si>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</si>
  <si>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</si>
  <si>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</si>
  <si>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</si>
  <si>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</si>
  <si>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</si>
  <si>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</si>
  <si>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</si>
  <si>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</si>
  <si>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</si>
  <si>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</si>
  <si>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</si>
  <si>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</si>
  <si>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</si>
  <si>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</si>
  <si>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</si>
  <si>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</si>
  <si>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</si>
  <si>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</si>
  <si>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</si>
  <si>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</si>
  <si>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</si>
  <si>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</si>
  <si>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</si>
  <si>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</si>
  <si>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</si>
  <si>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</si>
  <si>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</si>
  <si>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</si>
  <si>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</si>
  <si>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</si>
  <si>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</si>
  <si>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</si>
  <si>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</si>
  <si>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</si>
  <si>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</si>
  <si>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</si>
  <si>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</si>
  <si>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</si>
  <si>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</si>
  <si>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</si>
  <si>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</si>
  <si>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</si>
  <si>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</si>
  <si>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</si>
  <si>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</si>
  <si>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</si>
  <si>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</si>
  <si>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</si>
  <si>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</si>
  <si>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</si>
  <si>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</si>
  <si>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</si>
  <si>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</si>
  <si>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</si>
  <si>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</si>
  <si>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</si>
  <si>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</si>
  <si>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</si>
  <si>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</si>
  <si>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</si>
  <si>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</si>
  <si>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</si>
  <si>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</si>
  <si>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</si>
  <si>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</si>
  <si>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</si>
  <si>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</si>
  <si>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</si>
  <si>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</si>
  <si>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</si>
  <si>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</si>
  <si>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</si>
  <si>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</si>
  <si>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</si>
  <si>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</si>
  <si>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</si>
  <si>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</si>
  <si>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</si>
  <si>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</si>
  <si>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</si>
  <si>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</si>
  <si>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</si>
  <si>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</si>
  <si>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</si>
  <si>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</si>
  <si>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</si>
  <si>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</si>
  <si>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</si>
  <si>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</si>
  <si>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</si>
  <si>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</si>
  <si>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</si>
  <si>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</si>
  <si>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</si>
  <si>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</si>
  <si>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</si>
  <si>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</si>
  <si>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</si>
  <si>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</si>
  <si>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</si>
  <si>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</si>
  <si>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</si>
  <si>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</si>
  <si>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</si>
  <si>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</si>
  <si>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</si>
  <si>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</si>
  <si>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</si>
  <si>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</si>
  <si>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</si>
  <si>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</si>
  <si>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</si>
  <si>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</si>
  <si>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</si>
  <si>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</si>
  <si>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</si>
  <si>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</si>
  <si>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</si>
  <si>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</si>
  <si>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</si>
  <si>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</si>
  <si>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</si>
  <si>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</si>
  <si>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</si>
  <si>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</si>
  <si>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</si>
  <si>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</si>
  <si>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</si>
  <si>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</si>
  <si>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</si>
  <si>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</si>
  <si>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</si>
  <si>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</si>
  <si>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</si>
  <si>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</si>
  <si>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</si>
  <si>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</si>
  <si>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</si>
  <si>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</si>
  <si>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</si>
  <si>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</si>
  <si>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</si>
  <si>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</si>
  <si>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</si>
  <si>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</si>
  <si>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</si>
  <si>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</si>
  <si>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</si>
  <si>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</si>
  <si>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</si>
  <si>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</si>
  <si>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</si>
  <si>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</si>
  <si>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</si>
  <si>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</si>
  <si>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</si>
  <si>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</si>
  <si>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</si>
  <si>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</si>
  <si>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</si>
  <si>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</si>
  <si>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</si>
  <si>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</si>
  <si>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</si>
  <si>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</si>
  <si>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</si>
  <si>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</si>
  <si>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</si>
  <si>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</si>
  <si>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</si>
  <si>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</si>
  <si>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</si>
  <si>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</si>
  <si>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</si>
  <si>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</si>
  <si>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</si>
  <si>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</si>
  <si>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</si>
  <si>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</si>
  <si>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</si>
  <si>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</si>
  <si>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</si>
  <si>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</si>
  <si>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</si>
  <si>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</si>
  <si>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</si>
  <si>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</si>
  <si>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</si>
  <si>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</si>
  <si>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</si>
  <si>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</si>
  <si>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</si>
  <si>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</si>
  <si>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</si>
  <si>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</si>
  <si>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</si>
  <si>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</si>
  <si>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</si>
  <si>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</si>
  <si>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</si>
  <si>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</si>
  <si>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</si>
  <si>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</si>
  <si>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</si>
  <si>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</si>
  <si>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</si>
  <si>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</si>
  <si>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</si>
  <si>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</si>
  <si>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</si>
  <si>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</si>
  <si>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</si>
  <si>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</si>
  <si>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</si>
  <si>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</si>
  <si>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</si>
  <si>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</si>
  <si>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</si>
  <si>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</si>
  <si>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</si>
  <si>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</si>
  <si>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</si>
  <si>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</si>
  <si>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</si>
  <si>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</si>
  <si>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</si>
  <si>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</si>
  <si>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</si>
  <si>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</si>
  <si>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</si>
  <si>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</si>
  <si>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</si>
  <si>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</si>
  <si>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</si>
  <si>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</si>
  <si>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</si>
  <si>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</si>
  <si>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</si>
  <si>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</si>
  <si>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</si>
  <si>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</si>
  <si>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</si>
  <si>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</si>
  <si>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</si>
  <si>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</si>
  <si>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</si>
  <si>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</si>
  <si>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</si>
  <si>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</si>
  <si>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</si>
  <si>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</si>
  <si>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</si>
  <si>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</si>
  <si>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</si>
  <si>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</si>
  <si>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</si>
  <si>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</si>
  <si>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</si>
  <si>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</si>
  <si>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</si>
  <si>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</si>
  <si>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</si>
  <si>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</si>
  <si>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</si>
  <si>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</si>
  <si>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</si>
  <si>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</si>
  <si>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</si>
  <si>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</si>
  <si>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</si>
  <si>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</si>
  <si>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</si>
  <si>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</si>
  <si>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</si>
  <si>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</si>
  <si>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</si>
  <si>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</si>
  <si>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</si>
  <si>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</si>
  <si>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</si>
  <si>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</si>
  <si>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</si>
  <si>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</si>
  <si>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</si>
  <si>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</si>
  <si>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</si>
  <si>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</si>
  <si>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</si>
  <si>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</si>
  <si>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</si>
  <si>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</si>
  <si>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</si>
  <si>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</si>
  <si>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</si>
  <si>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</si>
  <si>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</si>
  <si>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</si>
  <si>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</si>
  <si>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</si>
  <si>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</si>
  <si>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</si>
  <si>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</si>
  <si>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</si>
  <si>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</si>
  <si>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</si>
  <si>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</si>
  <si>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</si>
  <si>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</si>
  <si>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</si>
  <si>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</si>
  <si>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</si>
  <si>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</si>
  <si>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</si>
  <si>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</si>
  <si>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</si>
  <si>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</si>
  <si>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</si>
  <si>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</si>
  <si>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</si>
  <si>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</si>
  <si>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</si>
  <si>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</si>
  <si>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</si>
  <si>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</si>
  <si>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</si>
  <si>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</si>
  <si>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</si>
  <si>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</si>
  <si>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</si>
  <si>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</si>
  <si>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</si>
  <si>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</si>
  <si>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</si>
  <si>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</si>
  <si>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</si>
  <si>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</si>
  <si>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</si>
  <si>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</si>
  <si>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</si>
  <si>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</si>
  <si>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</si>
  <si>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</si>
  <si>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</si>
  <si>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</si>
  <si>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</si>
  <si>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</si>
  <si>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</si>
  <si>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</si>
  <si>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</si>
  <si>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</si>
  <si>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</si>
  <si>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</si>
  <si>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</si>
  <si>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</si>
  <si>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</si>
  <si>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</si>
  <si>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</si>
  <si>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</si>
  <si>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</si>
  <si>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</si>
  <si>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</si>
  <si>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</si>
  <si>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</si>
  <si>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</si>
  <si>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</si>
  <si>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</si>
  <si>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</si>
  <si>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</si>
  <si>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</si>
  <si>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</si>
  <si>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</si>
  <si>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</si>
  <si>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</si>
  <si>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</si>
  <si>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</si>
  <si>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</si>
  <si>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</si>
  <si>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</si>
  <si>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</si>
  <si>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</si>
  <si>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</si>
  <si>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</si>
  <si>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</si>
  <si>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</si>
  <si>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</si>
  <si>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</si>
  <si>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</si>
  <si>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</si>
  <si>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</si>
  <si>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</si>
  <si>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</si>
  <si>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</si>
  <si>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</si>
  <si>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</si>
  <si>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</si>
  <si>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</si>
  <si>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</si>
  <si>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</si>
  <si>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</si>
  <si>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</si>
  <si>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</si>
  <si>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</si>
  <si>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</si>
  <si>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</si>
  <si>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</si>
  <si>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</si>
  <si>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</si>
  <si>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</si>
  <si>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</si>
  <si>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</si>
  <si>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</si>
  <si>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</si>
  <si>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</si>
  <si>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</si>
  <si>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</si>
  <si>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</si>
  <si>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</si>
  <si>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</si>
  <si>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</si>
  <si>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</si>
  <si>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</si>
  <si>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</si>
  <si>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</si>
  <si>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</si>
  <si>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</si>
  <si>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</si>
  <si>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</si>
  <si>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</si>
  <si>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</si>
  <si>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</si>
  <si>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</si>
  <si>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</si>
  <si>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</si>
  <si>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</si>
  <si>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</si>
  <si>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</si>
  <si>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</si>
  <si>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</si>
  <si>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</si>
  <si>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</si>
  <si>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</si>
  <si>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</si>
  <si>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</si>
  <si>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</si>
  <si>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</si>
  <si>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</si>
  <si>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</si>
  <si>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</si>
  <si>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</si>
  <si>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</si>
  <si>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</si>
  <si>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</si>
  <si>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</si>
  <si>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</si>
  <si>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</si>
  <si>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</si>
  <si>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</si>
  <si>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</si>
  <si>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</si>
  <si>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</si>
  <si>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</si>
  <si>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</si>
  <si>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</si>
  <si>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</si>
  <si>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</si>
  <si>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</si>
  <si>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</si>
  <si>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</si>
  <si>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</si>
  <si>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</si>
  <si>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</si>
  <si>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</si>
  <si>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</si>
  <si>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</si>
  <si>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</si>
  <si>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</si>
  <si>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</si>
  <si>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</si>
  <si>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</si>
  <si>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</si>
  <si>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</si>
  <si>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</si>
  <si>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</si>
  <si>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</si>
  <si>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</si>
  <si>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</si>
  <si>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</si>
  <si>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</si>
  <si>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</si>
  <si>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</si>
  <si>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</si>
  <si>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</si>
  <si>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</si>
  <si>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</si>
  <si>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</si>
  <si>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</si>
  <si>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</si>
  <si>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</si>
  <si>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</si>
  <si>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</si>
  <si>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</si>
  <si>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</si>
  <si>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</si>
  <si>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</si>
  <si>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</si>
  <si>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</si>
  <si>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</si>
  <si>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</si>
  <si>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</si>
  <si>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</si>
  <si>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</si>
  <si>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</si>
  <si>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</si>
  <si>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</si>
  <si>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</si>
  <si>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</si>
  <si>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</si>
  <si>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</si>
  <si>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</si>
  <si>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</si>
  <si>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</si>
  <si>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</si>
  <si>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</si>
  <si>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</si>
  <si>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</si>
  <si>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</si>
  <si>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</si>
  <si>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</si>
  <si>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</si>
  <si>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</si>
  <si>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</si>
  <si>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</si>
  <si>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</si>
  <si>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</si>
  <si>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</si>
  <si>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</si>
  <si>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</si>
  <si>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</si>
  <si>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</si>
  <si>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</si>
  <si>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</si>
  <si>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</si>
  <si>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</si>
  <si>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</si>
  <si>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</si>
  <si>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</si>
  <si>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</si>
  <si>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</si>
  <si>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</si>
  <si>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</si>
  <si>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</si>
  <si>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</si>
  <si>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</si>
  <si>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</si>
  <si>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</si>
  <si>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</si>
  <si>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</si>
  <si>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</si>
  <si>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</si>
  <si>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</si>
  <si>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</si>
  <si>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</si>
  <si>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</si>
  <si>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</si>
  <si>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</si>
  <si>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</si>
  <si>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</si>
  <si>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</si>
  <si>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</si>
  <si>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</si>
  <si>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</si>
  <si>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</si>
  <si>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</si>
  <si>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</si>
  <si>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</si>
  <si>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</si>
  <si>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</si>
  <si>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</si>
  <si>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</si>
  <si>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</si>
  <si>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</si>
  <si>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</si>
  <si>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</si>
  <si>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</si>
  <si>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</si>
  <si>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</si>
  <si>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</si>
  <si>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</si>
  <si>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</si>
  <si>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</si>
  <si>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</si>
  <si>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</si>
  <si>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</si>
  <si>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</si>
  <si>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</si>
  <si>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</si>
  <si>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</si>
  <si>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</si>
  <si>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</si>
  <si>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</si>
  <si>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</si>
  <si>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</si>
  <si>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</si>
  <si>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</si>
  <si>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</si>
  <si>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</si>
  <si>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</si>
  <si>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</si>
  <si>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</si>
  <si>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</si>
  <si>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</si>
  <si>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</si>
  <si>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</si>
  <si>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</si>
  <si>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</si>
  <si>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</si>
  <si>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</si>
  <si>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</si>
  <si>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</si>
  <si>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</si>
  <si>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</si>
  <si>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</si>
  <si>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</si>
  <si>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</si>
  <si>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</si>
  <si>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</si>
  <si>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</si>
  <si>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</si>
  <si>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</si>
  <si>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</si>
  <si>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</si>
  <si>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</si>
  <si>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</si>
  <si>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</si>
  <si>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</si>
  <si>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</si>
  <si>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</si>
  <si>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</si>
  <si>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</si>
  <si>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</si>
  <si>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</si>
  <si>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</si>
  <si>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</si>
  <si>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</si>
  <si>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</si>
  <si>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</si>
  <si>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</si>
  <si>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</si>
  <si>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</si>
  <si>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</si>
  <si>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</si>
  <si>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</si>
  <si>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</si>
  <si>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</si>
  <si>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</si>
  <si>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</si>
  <si>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</si>
  <si>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</si>
  <si>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</si>
  <si>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</si>
  <si>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</si>
  <si>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</si>
  <si>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</si>
  <si>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</si>
  <si>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</si>
  <si>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</si>
  <si>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</si>
  <si>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</si>
  <si>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</si>
  <si>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</si>
  <si>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</si>
  <si>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</si>
  <si>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</si>
  <si>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</si>
  <si>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</si>
  <si>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</si>
  <si>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</si>
  <si>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</si>
  <si>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</si>
  <si>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</si>
  <si>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</si>
  <si>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</si>
  <si>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</si>
  <si>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</si>
  <si>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</si>
  <si>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</si>
  <si>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</si>
  <si>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</si>
  <si>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</si>
  <si>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</si>
  <si>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</si>
  <si>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</si>
  <si>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</si>
  <si>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</si>
  <si>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</si>
  <si>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</si>
  <si>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</si>
  <si>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</si>
  <si>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</si>
  <si>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</si>
  <si>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</si>
  <si>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</si>
  <si>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</si>
  <si>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</si>
  <si>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</si>
  <si>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</si>
  <si>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</si>
  <si>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</si>
  <si>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</si>
  <si>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</si>
  <si>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</si>
  <si>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</si>
  <si>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</si>
  <si>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</si>
  <si>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</si>
  <si>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</si>
  <si>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</si>
  <si>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</si>
  <si>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</si>
  <si>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</si>
  <si>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</si>
  <si>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</si>
  <si>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</si>
  <si>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</si>
  <si>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</si>
  <si>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</si>
  <si>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</si>
  <si>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</si>
  <si>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</si>
  <si>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</si>
  <si>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</si>
  <si>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</si>
  <si>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</si>
  <si>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</si>
  <si>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</si>
  <si>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</si>
  <si>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</si>
  <si>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</si>
  <si>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</si>
  <si>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</si>
  <si>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</si>
  <si>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</si>
  <si>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</si>
  <si>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</si>
  <si>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</si>
  <si>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</si>
  <si>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</si>
  <si>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</si>
  <si>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</si>
  <si>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</si>
  <si>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</si>
  <si>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</si>
  <si>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</si>
  <si>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</si>
  <si>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</si>
  <si>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</si>
  <si>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</si>
  <si>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</si>
  <si>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</si>
  <si>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</si>
  <si>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</si>
  <si>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</si>
  <si>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</si>
  <si>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</si>
  <si>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</si>
  <si>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</si>
  <si>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</si>
  <si>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</si>
  <si>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</si>
  <si>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</si>
  <si>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</si>
  <si>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</si>
  <si>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</si>
  <si>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</si>
  <si>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</si>
  <si>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</si>
  <si>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</si>
  <si>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</si>
  <si>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</si>
  <si>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</si>
  <si>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</si>
  <si>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</si>
  <si>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</si>
  <si>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</si>
  <si>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</si>
  <si>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</si>
  <si>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</si>
  <si>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</si>
  <si>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</si>
  <si>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</si>
  <si>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</si>
  <si>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</si>
  <si>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</si>
  <si>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</si>
  <si>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</si>
  <si>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</si>
  <si>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</si>
  <si>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</si>
  <si>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</si>
  <si>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</si>
  <si>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</si>
  <si>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</si>
  <si>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</si>
  <si>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</si>
  <si>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</si>
  <si>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</si>
  <si>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</si>
  <si>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</si>
  <si>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</si>
  <si>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</si>
  <si>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</si>
  <si>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</si>
  <si>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</si>
  <si>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</si>
  <si>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</si>
  <si>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</si>
  <si>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</si>
  <si>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</si>
  <si>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</si>
  <si>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</si>
  <si>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</si>
  <si>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</si>
  <si>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</si>
  <si>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</si>
  <si>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</si>
  <si>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</si>
  <si>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</si>
  <si>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</si>
  <si>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</si>
  <si>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</si>
  <si>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</si>
  <si>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</si>
  <si>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</si>
  <si>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</si>
  <si>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</si>
  <si>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</si>
  <si>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</si>
  <si>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</si>
  <si>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</si>
  <si>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</si>
  <si>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</si>
  <si>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</si>
  <si>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</si>
  <si>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</si>
  <si>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</si>
  <si>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</si>
  <si>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</si>
  <si>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</si>
  <si>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</si>
  <si>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</si>
  <si>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</si>
  <si>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</si>
  <si>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</si>
  <si>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</si>
  <si>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</si>
  <si>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</si>
  <si>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</si>
  <si>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</si>
  <si>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</si>
  <si>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</si>
  <si>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</si>
  <si>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</si>
  <si>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</si>
  <si>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</si>
  <si>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</si>
  <si>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</si>
  <si>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</si>
  <si>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</si>
  <si>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</si>
  <si>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</si>
  <si>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</si>
  <si>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</si>
  <si>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</si>
  <si>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</si>
  <si>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</si>
  <si>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</si>
  <si>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</si>
  <si>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</si>
  <si>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</si>
  <si>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</si>
  <si>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</si>
  <si>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</si>
  <si>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</si>
  <si>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</si>
  <si>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</si>
  <si>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</si>
  <si>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</si>
  <si>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</si>
  <si>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</si>
  <si>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</si>
  <si>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</si>
  <si>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</si>
  <si>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</si>
  <si>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</si>
  <si>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</si>
  <si>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</si>
  <si>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</si>
  <si>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</si>
  <si>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</si>
  <si>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</si>
  <si>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</si>
  <si>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</si>
  <si>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</si>
  <si>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</si>
  <si>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</si>
  <si>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</si>
  <si>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</si>
  <si>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</si>
  <si>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</si>
  <si>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</si>
  <si>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</si>
  <si>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</si>
  <si>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</si>
  <si>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</si>
  <si>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</si>
  <si>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</si>
  <si>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</si>
  <si>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</si>
  <si>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</si>
  <si>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</si>
  <si>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</si>
  <si>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</si>
  <si>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</si>
  <si>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</si>
  <si>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</si>
  <si>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</si>
  <si>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</si>
  <si>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</si>
  <si>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</si>
  <si>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</si>
  <si>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</si>
  <si>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</si>
  <si>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</si>
  <si>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</si>
  <si>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</si>
  <si>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</si>
  <si>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</si>
  <si>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</si>
  <si>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</si>
  <si>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</si>
  <si>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</si>
  <si>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</si>
  <si>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</si>
  <si>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</si>
  <si>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</si>
  <si>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</si>
  <si>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</si>
  <si>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</si>
  <si>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</si>
  <si>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</si>
  <si>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</si>
  <si>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</si>
  <si>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</si>
  <si>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</si>
  <si>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</si>
  <si>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</si>
  <si>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</si>
  <si>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</si>
  <si>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</si>
  <si>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</si>
  <si>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</si>
  <si>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</si>
  <si>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</si>
  <si>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</si>
  <si>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</si>
  <si>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</si>
  <si>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</si>
  <si>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</si>
  <si>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</si>
  <si>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</si>
  <si>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</si>
  <si>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</si>
  <si>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</si>
  <si>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</si>
  <si>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</si>
  <si>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</si>
  <si>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</si>
  <si>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</si>
  <si>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</si>
  <si>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</si>
  <si>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</si>
  <si>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</si>
  <si>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</si>
  <si>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</si>
  <si>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</si>
  <si>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</si>
  <si>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</si>
  <si>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</si>
  <si>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</si>
  <si>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</si>
  <si>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</si>
  <si>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</si>
  <si>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</si>
  <si>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</si>
  <si>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</si>
  <si>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</si>
  <si>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</si>
  <si>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</si>
  <si>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</si>
  <si>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</si>
  <si>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</si>
  <si>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</si>
  <si>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</si>
  <si>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</si>
  <si>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</si>
  <si>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</si>
  <si>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</si>
  <si>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</si>
  <si>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</si>
  <si>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</si>
  <si>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</si>
  <si>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</si>
  <si>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</si>
  <si>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</si>
  <si>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</si>
  <si>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</si>
  <si>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</si>
  <si>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</si>
  <si>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</si>
  <si>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</si>
  <si>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</si>
  <si>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</si>
  <si>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</si>
  <si>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</si>
  <si>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</si>
  <si>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</si>
  <si>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</si>
  <si>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</si>
  <si>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</si>
  <si>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</si>
  <si>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</si>
  <si>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</si>
  <si>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</si>
  <si>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</si>
  <si>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</si>
  <si>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</si>
  <si>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</si>
  <si>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</si>
  <si>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</si>
  <si>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</si>
  <si>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</si>
  <si>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</si>
  <si>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</si>
  <si>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</si>
  <si>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</si>
  <si>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</si>
  <si>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</si>
  <si>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</si>
  <si>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</si>
  <si>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</si>
  <si>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</si>
  <si>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</si>
  <si>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</si>
  <si>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</si>
  <si>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</si>
  <si>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</si>
  <si>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</si>
  <si>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</si>
  <si>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</si>
  <si>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</si>
  <si>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</si>
  <si>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</si>
  <si>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</si>
  <si>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</si>
  <si>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</si>
  <si>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</si>
  <si>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</si>
  <si>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</si>
  <si>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</si>
  <si>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</si>
  <si>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</si>
  <si>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</si>
  <si>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</si>
  <si>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</si>
  <si>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</si>
  <si>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</si>
  <si>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</si>
  <si>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</si>
  <si>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</si>
  <si>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</si>
  <si>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</si>
  <si>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</si>
  <si>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</si>
  <si>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</si>
  <si>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</si>
  <si>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</si>
  <si>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</si>
  <si>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</si>
  <si>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</si>
  <si>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</si>
  <si>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</si>
  <si>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</si>
  <si>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</si>
  <si>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</si>
  <si>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</si>
  <si>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</si>
  <si>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</si>
  <si>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</si>
  <si>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</si>
  <si>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</si>
  <si>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</si>
  <si>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</si>
  <si>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</si>
  <si>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</si>
  <si>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</si>
  <si>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</si>
  <si>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</si>
  <si>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</si>
  <si>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</si>
  <si>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</si>
  <si>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</si>
  <si>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</si>
  <si>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</si>
  <si>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</si>
  <si>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</si>
  <si>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</si>
  <si>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</si>
  <si>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</si>
  <si>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</si>
  <si>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</si>
  <si>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</si>
  <si>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</si>
  <si>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</si>
  <si>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</si>
  <si>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</si>
  <si>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</si>
  <si>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</si>
  <si>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</si>
  <si>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</si>
  <si>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</si>
  <si>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</si>
  <si>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</si>
  <si>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</si>
  <si>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</si>
  <si>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</si>
  <si>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</si>
  <si>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</si>
  <si>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</si>
  <si>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</si>
  <si>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</si>
  <si>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</si>
  <si>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</si>
  <si>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</si>
  <si>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</si>
  <si>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</si>
  <si>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</si>
  <si>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</si>
  <si>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</si>
  <si>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</si>
  <si>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</si>
  <si>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</si>
  <si>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</si>
  <si>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</si>
  <si>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</si>
  <si>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</si>
  <si>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</si>
  <si>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</si>
  <si>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</si>
  <si>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</si>
  <si>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</si>
  <si>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</si>
  <si>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</si>
  <si>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</si>
  <si>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</si>
  <si>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</si>
  <si>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</si>
  <si>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</si>
  <si>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</si>
  <si>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</si>
  <si>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</si>
  <si>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</si>
  <si>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</si>
  <si>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</si>
  <si>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</si>
  <si>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</si>
  <si>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</si>
  <si>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</si>
  <si>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</si>
  <si>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</si>
  <si>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</si>
  <si>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</si>
  <si>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</si>
  <si>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</si>
  <si>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</si>
  <si>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</si>
  <si>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</si>
  <si>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</si>
  <si>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</si>
  <si>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</si>
  <si>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</si>
  <si>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</si>
  <si>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</si>
  <si>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</si>
  <si>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</si>
  <si>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</si>
  <si>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</si>
  <si>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</si>
  <si>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</si>
  <si>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</si>
  <si>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</si>
  <si>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</si>
  <si>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</si>
  <si>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</si>
  <si>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</si>
  <si>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</si>
  <si>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</si>
  <si>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</si>
  <si>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</si>
  <si>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</si>
  <si>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</si>
  <si>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</si>
  <si>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</si>
  <si>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</si>
  <si>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</si>
  <si>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</si>
  <si>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</si>
  <si>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</si>
  <si>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</si>
  <si>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</si>
  <si>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</si>
  <si>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</si>
  <si>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</si>
  <si>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</si>
  <si>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</si>
  <si>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</si>
  <si>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</si>
  <si>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</si>
  <si>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</si>
  <si>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</si>
  <si>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</si>
  <si>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</si>
  <si>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</si>
  <si>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</si>
  <si>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</si>
  <si>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</si>
  <si>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</si>
  <si>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</si>
  <si>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</si>
  <si>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</si>
  <si>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</si>
  <si>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</si>
  <si>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</si>
  <si>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</si>
  <si>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</si>
  <si>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</si>
  <si>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</si>
  <si>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</si>
  <si>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</si>
  <si>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</si>
  <si>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</si>
  <si>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</si>
  <si>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</si>
  <si>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</si>
  <si>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</si>
  <si>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</si>
  <si>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</si>
  <si>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</si>
  <si>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</si>
  <si>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</si>
  <si>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</si>
  <si>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</si>
  <si>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</si>
  <si>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</si>
  <si>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</si>
  <si>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</si>
  <si>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</si>
  <si>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</si>
  <si>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</si>
  <si>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</si>
  <si>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</si>
  <si>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</si>
  <si>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</si>
  <si>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</si>
  <si>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</si>
  <si>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</si>
  <si>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</si>
  <si>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</si>
  <si>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</si>
  <si>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</si>
  <si>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</si>
  <si>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</si>
  <si>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</si>
  <si>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</si>
  <si>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</si>
  <si>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</si>
  <si>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</si>
  <si>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</si>
  <si>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</si>
  <si>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</si>
  <si>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</si>
  <si>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</si>
  <si>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</si>
  <si>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</si>
  <si>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</si>
  <si>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</si>
  <si>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</si>
  <si>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</si>
  <si>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</si>
  <si>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</si>
  <si>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</si>
  <si>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</si>
  <si>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</si>
  <si>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</si>
  <si>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</si>
  <si>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</si>
  <si>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</si>
  <si>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</si>
  <si>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</si>
  <si>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</si>
  <si>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</si>
  <si>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</si>
  <si>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</si>
  <si>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</si>
  <si>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</si>
  <si>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</si>
  <si>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</si>
  <si>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</si>
  <si>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</si>
  <si>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</si>
  <si>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</si>
  <si>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</si>
  <si>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</si>
  <si>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</si>
  <si>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</si>
  <si>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</si>
  <si>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</si>
  <si>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</si>
  <si>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</si>
  <si>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</si>
  <si>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</si>
  <si>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</si>
  <si>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</si>
  <si>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</si>
  <si>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</si>
  <si>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</si>
  <si>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</si>
  <si>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</si>
  <si>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</si>
  <si>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</si>
  <si>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</si>
  <si>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</si>
  <si>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</si>
  <si>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</si>
  <si>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</si>
  <si>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</si>
  <si>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</si>
  <si>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</si>
  <si>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</si>
  <si>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</si>
  <si>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</si>
  <si>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</si>
  <si>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</si>
  <si>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</si>
  <si>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</si>
  <si>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</si>
  <si>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</si>
  <si>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</si>
  <si>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</si>
  <si>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</si>
  <si>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</si>
  <si>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</si>
  <si>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</si>
  <si>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</si>
  <si>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</si>
  <si>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</si>
  <si>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</si>
  <si>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</si>
  <si>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</si>
  <si>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</si>
  <si>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</si>
  <si>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</si>
  <si>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</si>
  <si>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</si>
  <si>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</si>
  <si>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</si>
  <si>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</si>
  <si>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</si>
  <si>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</si>
  <si>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</si>
  <si>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</si>
  <si>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</si>
  <si>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</si>
  <si>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</si>
  <si>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</si>
  <si>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</si>
  <si>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</si>
  <si>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</si>
  <si>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</si>
  <si>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</si>
  <si>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</si>
  <si>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</si>
  <si>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</si>
  <si>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</si>
  <si>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</si>
  <si>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</si>
  <si>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</si>
  <si>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</si>
  <si>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</si>
  <si>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</si>
  <si>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</si>
  <si>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</si>
  <si>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</si>
  <si>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</si>
  <si>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</si>
  <si>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</si>
  <si>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</si>
  <si>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</si>
  <si>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</si>
  <si>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</si>
  <si>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</si>
  <si>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</si>
  <si>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</si>
  <si>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</si>
  <si>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</si>
  <si>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</si>
  <si>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</si>
  <si>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</si>
  <si>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</si>
  <si>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</si>
  <si>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</si>
  <si>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</si>
  <si>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</si>
  <si>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</si>
  <si>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</si>
  <si>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</si>
  <si>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</si>
  <si>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</si>
  <si>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</si>
  <si>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</si>
  <si>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</si>
  <si>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</si>
  <si>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</si>
  <si>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</si>
  <si>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</si>
  <si>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</si>
  <si>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</si>
  <si>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</si>
  <si>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</si>
  <si>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</si>
  <si>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</si>
  <si>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</si>
  <si>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</si>
  <si>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</si>
  <si>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</si>
  <si>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</si>
  <si>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</si>
  <si>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</si>
  <si>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</si>
  <si>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</si>
  <si>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</si>
  <si>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</si>
  <si>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</si>
  <si>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</si>
  <si>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</si>
  <si>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</si>
  <si>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</si>
  <si>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</si>
  <si>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</si>
  <si>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</si>
  <si>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</si>
  <si>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</si>
  <si>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</si>
  <si>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</si>
  <si>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</si>
  <si>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</si>
  <si>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</si>
  <si>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</si>
  <si>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</si>
  <si>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</si>
  <si>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</si>
  <si>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</si>
  <si>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</si>
  <si>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</si>
  <si>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</si>
  <si>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</si>
  <si>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</si>
  <si>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</si>
  <si>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</si>
  <si>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</si>
  <si>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</si>
  <si>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</si>
  <si>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</si>
  <si>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</si>
  <si>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</si>
  <si>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</si>
  <si>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</si>
  <si>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</si>
  <si>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</si>
  <si>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</si>
  <si>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</si>
  <si>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</si>
  <si>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</si>
  <si>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</si>
  <si>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</si>
  <si>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</si>
  <si>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</si>
  <si>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</si>
  <si>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</si>
  <si>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</si>
  <si>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</si>
  <si>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</si>
  <si>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</si>
  <si>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</si>
  <si>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</si>
  <si>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</si>
  <si>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</si>
  <si>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</si>
  <si>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</si>
  <si>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</si>
  <si>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</si>
  <si>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</si>
  <si>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</si>
  <si>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</si>
  <si>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</si>
  <si>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</si>
  <si>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</si>
  <si>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</si>
  <si>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</si>
  <si>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</si>
  <si>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</si>
  <si>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</si>
  <si>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</si>
  <si>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</si>
  <si>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</si>
  <si>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</si>
  <si>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</si>
  <si>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</si>
  <si>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</si>
  <si>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</si>
  <si>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</si>
  <si>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</si>
  <si>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</si>
  <si>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</si>
  <si>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</si>
  <si>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</si>
  <si>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</si>
  <si>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</si>
  <si>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</si>
  <si>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</si>
  <si>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</si>
  <si>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</si>
  <si>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</si>
  <si>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</si>
  <si>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</si>
  <si>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</si>
  <si>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</si>
  <si>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</si>
  <si>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</si>
  <si>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</si>
  <si>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</si>
  <si>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</si>
  <si>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</si>
  <si>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</si>
  <si>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</si>
  <si>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</si>
  <si>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</si>
  <si>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</si>
  <si>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</si>
  <si>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</si>
  <si>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</si>
  <si>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</si>
  <si>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</si>
  <si>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</si>
  <si>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</si>
  <si>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</si>
  <si>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</si>
  <si>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</si>
  <si>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</si>
  <si>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</si>
  <si>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</si>
  <si>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</si>
  <si>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</si>
  <si>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</si>
  <si>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</si>
  <si>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</si>
  <si>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</si>
  <si>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</si>
  <si>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</si>
  <si>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</si>
  <si>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</si>
  <si>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</si>
  <si>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</si>
  <si>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</si>
  <si>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</si>
  <si>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</si>
  <si>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</si>
  <si>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</si>
  <si>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</si>
  <si>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</si>
  <si>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</si>
  <si>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</si>
  <si>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</si>
  <si>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</si>
  <si>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</si>
  <si>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</si>
  <si>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</si>
  <si>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</si>
  <si>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</si>
  <si>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</si>
  <si>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</si>
  <si>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</si>
  <si>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</si>
  <si>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</si>
  <si>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</si>
  <si>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</si>
  <si>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</si>
  <si>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</si>
  <si>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</si>
  <si>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</si>
  <si>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</si>
  <si>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</si>
  <si>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</si>
  <si>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</si>
  <si>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</si>
  <si>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</si>
  <si>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</si>
  <si>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</si>
  <si>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</si>
  <si>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</si>
  <si>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</si>
  <si>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</si>
  <si>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</si>
  <si>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</si>
  <si>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</si>
  <si>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</si>
  <si>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</si>
  <si>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</si>
  <si>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</si>
  <si>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</si>
  <si>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</si>
  <si>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</si>
  <si>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</si>
  <si>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</si>
  <si>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</si>
  <si>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</si>
  <si>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</si>
  <si>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</si>
  <si>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</si>
  <si>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</si>
  <si>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</si>
  <si>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</si>
  <si>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</si>
  <si>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</si>
  <si>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</si>
  <si>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</si>
  <si>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</si>
  <si>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</si>
  <si>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</si>
  <si>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</si>
  <si>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</si>
  <si>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</si>
  <si>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</si>
  <si>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</si>
  <si>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</si>
  <si>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</si>
  <si>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</si>
  <si>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</si>
  <si>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</si>
  <si>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</si>
  <si>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</si>
  <si>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</si>
  <si>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</si>
  <si>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</si>
  <si>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</si>
  <si>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</si>
  <si>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</si>
  <si>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</si>
  <si>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</si>
  <si>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</si>
  <si>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</si>
  <si>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</si>
  <si>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</si>
  <si>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</si>
  <si>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</si>
  <si>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</si>
  <si>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</si>
  <si>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</si>
  <si>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</si>
  <si>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</si>
  <si>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</si>
  <si>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</si>
  <si>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</si>
  <si>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</si>
  <si>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</si>
  <si>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</si>
  <si>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</si>
  <si>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</si>
  <si>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</si>
  <si>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</si>
  <si>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</si>
  <si>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</si>
  <si>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</si>
  <si>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</si>
  <si>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</si>
  <si>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</si>
  <si>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</si>
  <si>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</si>
  <si>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</si>
  <si>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</si>
  <si>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</si>
  <si>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</si>
  <si>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</si>
  <si>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</si>
  <si>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</si>
  <si>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</si>
  <si>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</si>
  <si>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</si>
  <si>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</si>
  <si>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</si>
  <si>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</si>
  <si>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</si>
  <si>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</si>
  <si>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</si>
  <si>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</si>
  <si>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</si>
  <si>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</si>
  <si>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</si>
  <si>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</si>
  <si>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</si>
  <si>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</si>
  <si>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</si>
  <si>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</si>
  <si>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</si>
  <si>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</si>
  <si>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</si>
  <si>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</si>
  <si>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</si>
  <si>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</si>
  <si>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</si>
  <si>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</si>
  <si>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</si>
  <si>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</si>
  <si>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</si>
  <si>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</si>
  <si>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</si>
  <si>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</si>
  <si>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</si>
  <si>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</si>
  <si>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</si>
  <si>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</si>
  <si>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</si>
  <si>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</si>
  <si>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</si>
  <si>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</si>
  <si>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</si>
  <si>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</si>
  <si>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</si>
  <si>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</si>
  <si>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</si>
  <si>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</si>
  <si>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</si>
  <si>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</si>
  <si>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</si>
  <si>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</si>
  <si>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</si>
  <si>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</si>
  <si>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</si>
  <si>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</si>
  <si>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</si>
  <si>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</si>
  <si>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</si>
  <si>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</si>
  <si>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</si>
  <si>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</si>
  <si>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</si>
  <si>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</si>
  <si>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</si>
  <si>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</si>
  <si>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</si>
  <si>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</si>
  <si>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</si>
  <si>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</si>
  <si>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</si>
  <si>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</si>
  <si>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</si>
  <si>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</si>
  <si>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</si>
  <si>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</si>
  <si>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</si>
  <si>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</si>
  <si>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</si>
  <si>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</si>
  <si>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</si>
  <si>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</si>
  <si>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</si>
  <si>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</si>
  <si>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</si>
  <si>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</si>
  <si>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</si>
  <si>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</si>
  <si>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</si>
  <si>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</si>
  <si>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</si>
  <si>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</si>
  <si>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</si>
  <si>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</si>
  <si>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</si>
  <si>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</si>
  <si>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</si>
  <si>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</si>
  <si>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</si>
  <si>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</si>
  <si>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</si>
  <si>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</si>
  <si>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</si>
  <si>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</si>
  <si>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</si>
  <si>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</si>
  <si>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</si>
  <si>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</si>
  <si>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</si>
  <si>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</si>
  <si>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</si>
  <si>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</si>
  <si>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</si>
  <si>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</si>
  <si>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</si>
  <si>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</si>
  <si>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</si>
  <si>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</si>
  <si>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</si>
  <si>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</si>
  <si>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</si>
  <si>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</si>
  <si>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</si>
  <si>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</si>
  <si>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</si>
  <si>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</si>
  <si>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</si>
  <si>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</si>
  <si>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</si>
  <si>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</si>
  <si>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</si>
  <si>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</si>
  <si>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</si>
  <si>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</si>
  <si>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</si>
  <si>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</si>
  <si>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</si>
  <si>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</si>
  <si>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</si>
  <si>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</si>
  <si>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</si>
  <si>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</si>
  <si>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</si>
  <si>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</si>
  <si>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</si>
  <si>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</si>
  <si>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</si>
  <si>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</si>
  <si>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</si>
  <si>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</si>
  <si>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</si>
  <si>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</si>
  <si>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</si>
  <si>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</si>
  <si>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</si>
  <si>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</si>
  <si>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</si>
  <si>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</si>
  <si>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</si>
  <si>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</si>
  <si>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</si>
  <si>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</si>
  <si>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</si>
  <si>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</si>
  <si>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</si>
  <si>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</si>
  <si>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</si>
  <si>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</si>
  <si>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</si>
  <si>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</si>
  <si>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</si>
  <si>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</si>
  <si>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</si>
  <si>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</si>
  <si>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</si>
  <si>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</si>
  <si>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</si>
  <si>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</si>
  <si>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</si>
  <si>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</si>
  <si>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</si>
  <si>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</si>
  <si>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</si>
  <si>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</si>
  <si>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</si>
  <si>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</si>
  <si>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</si>
  <si>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</si>
  <si>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</si>
  <si>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</si>
  <si>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</si>
  <si>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</si>
  <si>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</si>
  <si>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</si>
  <si>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</si>
  <si>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</si>
  <si>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</si>
  <si>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</si>
  <si>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</si>
  <si>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</si>
  <si>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</si>
  <si>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</si>
  <si>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</si>
  <si>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</si>
  <si>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</si>
  <si>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</si>
  <si>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</si>
  <si>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</si>
  <si>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</si>
  <si>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</si>
  <si>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</si>
  <si>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</si>
  <si>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</si>
  <si>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</si>
  <si>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</si>
  <si>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</si>
  <si>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</si>
  <si>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</si>
  <si>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</si>
  <si>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</si>
  <si>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</si>
  <si>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</si>
  <si>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</si>
  <si>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</si>
  <si>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</si>
  <si>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</si>
  <si>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</si>
  <si>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</si>
  <si>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</si>
  <si>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</si>
  <si>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</si>
  <si>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</si>
  <si>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</si>
  <si>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</si>
  <si>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</si>
  <si>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</si>
  <si>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</si>
  <si>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</si>
  <si>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</si>
  <si>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</si>
  <si>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</si>
  <si>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</si>
  <si>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</si>
  <si>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</si>
  <si>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</si>
  <si>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</si>
  <si>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</si>
  <si>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</si>
  <si>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</si>
  <si>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</si>
  <si>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</si>
  <si>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</si>
  <si>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</si>
  <si>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</si>
  <si>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</si>
  <si>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</si>
  <si>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</si>
  <si>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</si>
  <si>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</si>
  <si>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</si>
  <si>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</si>
  <si>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</si>
  <si>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</si>
  <si>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</si>
  <si>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</si>
  <si>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</si>
  <si>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</si>
  <si>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</si>
  <si>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</si>
  <si>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</si>
  <si>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</si>
  <si>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</si>
  <si>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</si>
  <si>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</si>
  <si>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</si>
  <si>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</si>
  <si>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</si>
  <si>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</si>
  <si>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</si>
  <si>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</si>
  <si>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</si>
  <si>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</si>
  <si>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</si>
  <si>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</si>
  <si>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</si>
  <si>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</si>
  <si>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</si>
  <si>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</si>
  <si>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</si>
  <si>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</si>
  <si>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</si>
  <si>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</si>
  <si>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</si>
  <si>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</si>
  <si>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</si>
  <si>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</si>
  <si>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</si>
  <si>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</si>
  <si>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</si>
  <si>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</si>
  <si>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</si>
  <si>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</si>
  <si>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</si>
  <si>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</si>
  <si>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</si>
  <si>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</si>
  <si>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</si>
  <si>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</si>
  <si>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</si>
  <si>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</si>
  <si>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</si>
  <si>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</si>
  <si>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</si>
  <si>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</si>
  <si>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</si>
  <si>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</si>
  <si>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</si>
  <si>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</si>
  <si>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</si>
  <si>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</si>
  <si>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</si>
  <si>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</si>
  <si>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</si>
  <si>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</si>
  <si>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</si>
  <si>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</si>
  <si>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</si>
  <si>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</si>
  <si>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</si>
  <si>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</si>
  <si>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</si>
  <si>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</si>
  <si>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</si>
  <si>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</si>
  <si>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</si>
  <si>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</si>
  <si>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</si>
  <si>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</si>
  <si>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</si>
  <si>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</si>
  <si>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</si>
  <si>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</si>
  <si>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</si>
  <si>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</si>
  <si>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</si>
  <si>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</si>
  <si>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</si>
  <si>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</si>
  <si>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</si>
  <si>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</si>
  <si>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</si>
  <si>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</si>
  <si>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</si>
  <si>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</si>
  <si>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</si>
  <si>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</si>
  <si>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</si>
  <si>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</si>
  <si>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</si>
  <si>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</si>
  <si>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</si>
  <si>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</si>
  <si>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</si>
  <si>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</si>
  <si>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</si>
  <si>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</si>
  <si>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</si>
  <si>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</si>
  <si>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</si>
  <si>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</si>
  <si>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</si>
  <si>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</si>
  <si>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</si>
  <si>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</si>
  <si>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</si>
  <si>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</si>
  <si>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</si>
  <si>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</si>
  <si>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</si>
  <si>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</si>
  <si>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</si>
  <si>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</si>
  <si>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</si>
  <si>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</si>
  <si>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</si>
  <si>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</si>
  <si>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</si>
  <si>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</si>
  <si>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</si>
  <si>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</si>
  <si>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</si>
  <si>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</si>
  <si>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</si>
  <si>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</si>
  <si>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</si>
  <si>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</si>
  <si>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</si>
  <si>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</si>
  <si>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</si>
  <si>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</si>
  <si>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</si>
  <si>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</si>
  <si>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</si>
  <si>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</si>
  <si>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</si>
  <si>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</si>
  <si>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</si>
  <si>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</si>
  <si>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</si>
  <si>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</si>
  <si>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</si>
  <si>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</si>
  <si>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</si>
  <si>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</si>
  <si>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</si>
  <si>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</si>
  <si>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</si>
  <si>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</si>
  <si>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</si>
  <si>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</si>
  <si>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</si>
  <si>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</si>
  <si>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</si>
  <si>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</si>
  <si>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</si>
  <si>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</si>
  <si>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</si>
  <si>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</si>
  <si>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</si>
  <si>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</si>
  <si>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</si>
  <si>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</si>
  <si>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</si>
  <si>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</si>
  <si>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</si>
  <si>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</si>
  <si>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</si>
  <si>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</si>
  <si>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</si>
  <si>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</si>
  <si>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</si>
  <si>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</si>
  <si>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</si>
  <si>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</si>
  <si>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</si>
  <si>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</si>
  <si>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</si>
  <si>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</si>
  <si>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</si>
  <si>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</si>
  <si>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</si>
  <si>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</si>
  <si>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</si>
  <si>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</si>
  <si>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</si>
  <si>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</si>
  <si>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</si>
  <si>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</si>
  <si>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</si>
  <si>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</si>
  <si>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</si>
  <si>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</si>
  <si>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</si>
  <si>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</si>
  <si>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</si>
  <si>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</si>
  <si>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</si>
  <si>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</si>
  <si>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</si>
  <si>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</si>
  <si>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</si>
  <si>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</si>
  <si>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</si>
  <si>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</si>
  <si>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</si>
  <si>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</si>
  <si>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</si>
  <si>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</si>
  <si>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</si>
  <si>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</si>
  <si>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</si>
  <si>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</si>
  <si>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</si>
  <si>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</si>
  <si>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</si>
  <si>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</si>
  <si>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</si>
  <si>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</si>
  <si>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</si>
  <si>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</si>
  <si>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</si>
  <si>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</si>
  <si>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</si>
  <si>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</si>
  <si>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</si>
  <si>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</si>
  <si>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</si>
  <si>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</si>
  <si>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</si>
  <si>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</si>
  <si>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</si>
  <si>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</si>
  <si>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</si>
  <si>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</si>
  <si>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</si>
  <si>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</si>
  <si>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</si>
  <si>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</si>
  <si>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</si>
  <si>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</si>
  <si>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</si>
  <si>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</si>
  <si>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</si>
  <si>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</si>
  <si>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</si>
  <si>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</si>
  <si>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</si>
  <si>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</si>
  <si>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</si>
  <si>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</si>
  <si>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</si>
  <si>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</si>
  <si>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</si>
  <si>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</si>
  <si>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</si>
  <si>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</si>
  <si>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</si>
  <si>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</si>
  <si>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</si>
  <si>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</si>
  <si>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</si>
  <si>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</si>
  <si>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</si>
  <si>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</si>
  <si>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</si>
  <si>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</si>
  <si>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</si>
  <si>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</si>
  <si>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</si>
  <si>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</si>
  <si>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</si>
  <si>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</si>
  <si>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</si>
  <si>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</si>
  <si>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</si>
  <si>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</si>
  <si>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</si>
  <si>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</si>
  <si>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</si>
  <si>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</si>
  <si>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</si>
  <si>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</si>
  <si>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</si>
  <si>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</si>
  <si>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</si>
  <si>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</si>
  <si>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</si>
  <si>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</si>
  <si>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</si>
  <si>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</si>
  <si>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</si>
  <si>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</si>
  <si>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</si>
  <si>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</si>
  <si>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</si>
  <si>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</si>
  <si>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</si>
  <si>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</si>
  <si>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</si>
  <si>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</si>
  <si>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</si>
  <si>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</si>
  <si>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</si>
  <si>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</si>
  <si>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</si>
  <si>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</si>
  <si>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</si>
  <si>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</si>
  <si>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</si>
  <si>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</si>
  <si>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</si>
  <si>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</si>
  <si>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</si>
  <si>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</si>
  <si>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</si>
  <si>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</si>
  <si>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</si>
  <si>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</si>
  <si>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</si>
  <si>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</si>
  <si>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</si>
  <si>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</si>
  <si>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</si>
  <si>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</si>
  <si>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</si>
  <si>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</si>
  <si>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</si>
  <si>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</si>
  <si>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</si>
  <si>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</si>
  <si>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</si>
  <si>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</si>
  <si>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</si>
  <si>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</si>
  <si>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</si>
  <si>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</si>
  <si>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</si>
  <si>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</si>
  <si>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</si>
  <si>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</si>
  <si>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</si>
  <si>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</si>
  <si>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</si>
  <si>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</si>
  <si>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</si>
  <si>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</si>
  <si>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</si>
  <si>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</si>
  <si>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</si>
  <si>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</si>
  <si>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</si>
  <si>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</si>
  <si>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</si>
  <si>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</si>
  <si>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</si>
  <si>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</si>
  <si>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</si>
  <si>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</si>
  <si>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</si>
  <si>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</si>
  <si>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</si>
  <si>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</si>
  <si>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</si>
  <si>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</si>
  <si>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</si>
  <si>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</si>
  <si>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</si>
  <si>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</si>
  <si>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</si>
  <si>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</si>
  <si>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</si>
  <si>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</si>
  <si>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</si>
  <si>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</si>
  <si>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</si>
  <si>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</si>
  <si>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</si>
  <si>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</si>
  <si>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</si>
  <si>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</si>
  <si>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</si>
  <si>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</si>
  <si>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</si>
  <si>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</si>
  <si>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</si>
  <si>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</si>
  <si>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</si>
  <si>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</si>
  <si>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</si>
  <si>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</si>
  <si>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</si>
  <si>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</si>
  <si>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</si>
  <si>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</si>
  <si>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</si>
  <si>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</si>
  <si>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</si>
  <si>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</si>
  <si>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</si>
  <si>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</si>
  <si>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</si>
  <si>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</si>
  <si>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</si>
  <si>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</si>
  <si>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</si>
  <si>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</si>
  <si>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</si>
  <si>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</si>
  <si>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</si>
  <si>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</si>
  <si>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</si>
  <si>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</si>
  <si>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</si>
  <si>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</si>
  <si>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</si>
  <si>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</si>
  <si>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</si>
  <si>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</si>
  <si>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</si>
  <si>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</si>
  <si>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</si>
  <si>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</si>
  <si>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</si>
  <si>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</si>
  <si>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</si>
  <si>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</si>
  <si>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</si>
  <si>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</si>
  <si>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</si>
  <si>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</si>
  <si>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</si>
  <si>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</si>
  <si>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</si>
  <si>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</si>
  <si>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</si>
  <si>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</si>
  <si>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</si>
  <si>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</si>
  <si>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</si>
  <si>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</si>
  <si>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</si>
  <si>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</si>
  <si>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</si>
  <si>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</si>
  <si>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</si>
  <si>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</si>
  <si>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</si>
  <si>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</si>
  <si>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</si>
  <si>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</si>
  <si>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</si>
  <si>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</si>
  <si>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</si>
  <si>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</si>
  <si>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</si>
  <si>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</si>
  <si>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</si>
  <si>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</si>
  <si>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</si>
  <si>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</si>
  <si>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</si>
  <si>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</si>
  <si>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</si>
  <si>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</si>
  <si>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</si>
  <si>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</si>
  <si>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</si>
  <si>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</si>
  <si>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</si>
  <si>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</si>
  <si>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</si>
  <si>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</si>
  <si>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</si>
  <si>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</si>
  <si>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</si>
  <si>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</si>
  <si>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</si>
  <si>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</si>
  <si>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</si>
  <si>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</si>
  <si>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</si>
  <si>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</si>
  <si>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</si>
  <si>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</si>
  <si>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</si>
  <si>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</si>
  <si>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</si>
  <si>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</si>
  <si>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</si>
  <si>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</si>
  <si>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</si>
  <si>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</si>
  <si>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</si>
  <si>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</si>
  <si>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</si>
  <si>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</si>
  <si>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</si>
  <si>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</si>
  <si>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</si>
  <si>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</si>
  <si>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</si>
  <si>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</si>
  <si>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</si>
  <si>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</si>
  <si>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</si>
  <si>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</si>
  <si>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</si>
  <si>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</si>
  <si>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</si>
  <si>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</si>
  <si>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</si>
  <si>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</si>
  <si>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</si>
  <si>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</si>
  <si>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</si>
  <si>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</si>
  <si>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</si>
  <si>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</si>
  <si>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</si>
  <si>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</si>
  <si>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</si>
  <si>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</si>
  <si>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</si>
  <si>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</si>
  <si>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</si>
  <si>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</si>
  <si>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</si>
  <si>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</si>
  <si>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</si>
  <si>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</si>
  <si>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</si>
  <si>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</si>
  <si>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</si>
  <si>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</si>
  <si>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</si>
  <si>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</si>
  <si>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</si>
  <si>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</si>
  <si>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</si>
  <si>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</si>
  <si>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</si>
  <si>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</si>
  <si>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</si>
  <si>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</si>
  <si>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</si>
  <si>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</si>
  <si>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</si>
  <si>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</si>
  <si>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</si>
  <si>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</si>
  <si>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</si>
  <si>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</si>
  <si>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</si>
  <si>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</si>
  <si>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</si>
  <si>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</si>
  <si>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</si>
  <si>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</si>
  <si>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</si>
  <si>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</si>
  <si>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</si>
  <si>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</si>
  <si>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</si>
  <si>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</si>
  <si>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</si>
  <si>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</si>
  <si>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</si>
  <si>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</si>
  <si>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</si>
  <si>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</si>
  <si>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</si>
  <si>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</si>
  <si>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</si>
  <si>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</si>
  <si>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</si>
  <si>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</si>
  <si>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</si>
  <si>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</si>
  <si>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</si>
  <si>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</si>
  <si>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</si>
  <si>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</si>
  <si>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</si>
  <si>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</si>
  <si>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</si>
  <si>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</si>
  <si>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</si>
  <si>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</si>
  <si>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</si>
  <si>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</si>
  <si>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</si>
  <si>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</si>
  <si>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</si>
  <si>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</si>
  <si>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</si>
  <si>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</si>
  <si>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</si>
  <si>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</si>
  <si>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</si>
  <si>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</si>
  <si>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</si>
  <si>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</si>
  <si>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</si>
  <si>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</si>
  <si>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</si>
  <si>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</si>
  <si>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</si>
  <si>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</si>
  <si>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</si>
  <si>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</si>
  <si>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</si>
  <si>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</si>
  <si>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</si>
  <si>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</si>
  <si>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</si>
  <si>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</si>
  <si>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</si>
  <si>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</si>
  <si>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</si>
  <si>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</si>
  <si>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</si>
  <si>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</si>
  <si>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</si>
  <si>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</si>
  <si>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</si>
  <si>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</si>
  <si>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</si>
  <si>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</si>
  <si>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</si>
  <si>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</si>
  <si>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</si>
  <si>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</si>
  <si>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</si>
  <si>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</si>
  <si>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</si>
  <si>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</si>
  <si>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</si>
  <si>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</si>
  <si>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</si>
  <si>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</si>
  <si>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</si>
  <si>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</si>
  <si>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</si>
  <si>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</si>
  <si>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</si>
  <si>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</si>
  <si>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</si>
  <si>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</si>
  <si>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</si>
  <si>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</si>
  <si>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</si>
  <si>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</si>
  <si>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</si>
  <si>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</si>
  <si>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</si>
  <si>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</si>
  <si>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</si>
  <si>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</si>
  <si>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</si>
  <si>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</si>
  <si>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</si>
  <si>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</si>
  <si>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</si>
  <si>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</si>
  <si>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</si>
  <si>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</si>
  <si>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</si>
  <si>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</si>
  <si>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</si>
  <si>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</si>
  <si>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</si>
  <si>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</si>
  <si>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</si>
  <si>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</si>
  <si>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</si>
  <si>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</si>
  <si>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</si>
  <si>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</si>
  <si>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</si>
  <si>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</si>
  <si>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</si>
  <si>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</si>
  <si>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</si>
  <si>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</si>
  <si>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</si>
  <si>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</si>
  <si>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</si>
  <si>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</si>
  <si>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</si>
  <si>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</si>
  <si>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</si>
  <si>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</si>
  <si>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</si>
  <si>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</si>
  <si>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</si>
  <si>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</si>
  <si>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</si>
  <si>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</si>
  <si>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</si>
  <si>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</si>
  <si>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</si>
  <si>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</si>
  <si>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</si>
  <si>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</si>
  <si>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</si>
  <si>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</si>
  <si>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</si>
  <si>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</si>
  <si>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</si>
  <si>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</si>
  <si>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</si>
  <si>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</si>
  <si>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</si>
  <si>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</si>
  <si>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</si>
  <si>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</si>
  <si>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</si>
  <si>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</si>
  <si>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</si>
  <si>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</si>
  <si>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</si>
  <si>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</si>
  <si>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</si>
  <si>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</si>
  <si>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</si>
  <si>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</si>
  <si>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</si>
  <si>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</si>
  <si>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</si>
  <si>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</si>
  <si>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</si>
  <si>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</si>
  <si>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</si>
  <si>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</si>
  <si>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</si>
  <si>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</si>
  <si>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</si>
  <si>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</si>
  <si>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</si>
  <si>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</si>
  <si>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</si>
  <si>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</si>
  <si>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</si>
  <si>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</si>
  <si>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</si>
  <si>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</si>
  <si>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</si>
  <si>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</si>
  <si>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</si>
  <si>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</si>
  <si>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</si>
  <si>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</si>
  <si>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</si>
  <si>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</si>
  <si>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</si>
  <si>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</si>
  <si>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</si>
  <si>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</si>
  <si>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</si>
  <si>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</si>
  <si>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</si>
  <si>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</si>
  <si>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</si>
  <si>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</si>
  <si>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</si>
  <si>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</si>
  <si>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</si>
  <si>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</si>
  <si>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</si>
  <si>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</si>
  <si>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</si>
  <si>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</si>
  <si>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</si>
  <si>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</si>
  <si>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</si>
  <si>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</si>
  <si>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</si>
  <si>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</si>
  <si>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</si>
  <si>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</si>
  <si>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</si>
  <si>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</si>
  <si>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</si>
  <si>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</si>
  <si>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</si>
  <si>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</si>
  <si>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</si>
  <si>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</si>
  <si>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</si>
  <si>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</si>
  <si>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</si>
  <si>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</si>
  <si>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</si>
  <si>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</si>
  <si>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</si>
  <si>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</si>
  <si>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</si>
  <si>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</si>
  <si>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</si>
  <si>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</si>
  <si>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</si>
  <si>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</si>
  <si>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</si>
  <si>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</si>
  <si>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</si>
  <si>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</si>
  <si>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</si>
  <si>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</si>
  <si>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</si>
  <si>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</si>
  <si>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</si>
  <si>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</si>
  <si>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</si>
  <si>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</si>
  <si>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</si>
  <si>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</si>
  <si>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</si>
  <si>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</si>
  <si>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</si>
  <si>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</si>
  <si>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</si>
  <si>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</si>
  <si>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</si>
  <si>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</si>
  <si>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</si>
  <si>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</si>
  <si>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</si>
  <si>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</si>
  <si>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</si>
  <si>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</si>
  <si>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</si>
  <si>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</si>
  <si>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</si>
  <si>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</si>
  <si>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</si>
  <si>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</si>
  <si>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</si>
  <si>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</si>
  <si>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</si>
  <si>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</si>
  <si>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</si>
  <si>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</si>
  <si>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</si>
  <si>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</si>
  <si>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</si>
  <si>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</si>
  <si>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</si>
  <si>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</si>
  <si>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</si>
  <si>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</si>
  <si>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</si>
  <si>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</si>
  <si>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</si>
  <si>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</si>
  <si>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</si>
  <si>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</si>
  <si>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</si>
  <si>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</si>
  <si>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</si>
  <si>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</si>
  <si>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</si>
  <si>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</si>
  <si>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</si>
  <si>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</si>
  <si>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</si>
  <si>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</si>
  <si>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</si>
  <si>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</si>
  <si>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</si>
  <si>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</si>
  <si>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</si>
  <si>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</si>
  <si>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</si>
  <si>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</si>
  <si>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</si>
  <si>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</si>
  <si>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</si>
  <si>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</si>
  <si>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</si>
  <si>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</si>
  <si>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</si>
  <si>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</si>
  <si>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</si>
  <si>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</si>
  <si>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</si>
  <si>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</si>
  <si>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</si>
  <si>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</si>
  <si>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</si>
  <si>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</si>
  <si>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</si>
  <si>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</si>
  <si>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</si>
  <si>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</si>
  <si>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</si>
  <si>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</si>
  <si>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</si>
  <si>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</si>
  <si>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</si>
  <si>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</si>
  <si>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</si>
  <si>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</si>
  <si>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</si>
  <si>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</si>
  <si>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</si>
  <si>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</si>
  <si>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</si>
  <si>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</si>
  <si>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</si>
  <si>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</si>
  <si>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</si>
  <si>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</si>
  <si>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</si>
  <si>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</si>
  <si>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</si>
  <si>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</si>
  <si>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</si>
  <si>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</si>
  <si>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</si>
  <si>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</si>
  <si>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</si>
  <si>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</si>
  <si>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</si>
  <si>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</si>
  <si>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</si>
  <si>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</si>
  <si>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</si>
  <si>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</si>
  <si>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</si>
  <si>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</si>
  <si>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</si>
  <si>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</si>
  <si>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</si>
  <si>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</si>
  <si>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</si>
  <si>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</si>
  <si>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</si>
  <si>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</si>
  <si>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</si>
  <si>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</si>
  <si>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</si>
  <si>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</si>
  <si>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</si>
  <si>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</si>
  <si>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</si>
  <si>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</si>
  <si>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</si>
  <si>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</si>
  <si>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</si>
  <si>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</si>
  <si>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</si>
  <si>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</si>
  <si>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</si>
  <si>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</si>
  <si>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</si>
  <si>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</si>
  <si>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</si>
  <si>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</si>
  <si>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</si>
  <si>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</si>
  <si>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</si>
  <si>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</si>
  <si>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</si>
  <si>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</si>
  <si>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</si>
  <si>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</si>
  <si>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</si>
  <si>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</si>
  <si>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</si>
  <si>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</si>
  <si>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</si>
  <si>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</si>
  <si>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</si>
  <si>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</si>
  <si>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</si>
  <si>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</si>
  <si>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</si>
  <si>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</si>
  <si>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</si>
  <si>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</si>
  <si>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</si>
  <si>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</si>
  <si>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</si>
  <si>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</si>
  <si>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</si>
  <si>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</si>
  <si>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</si>
  <si>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</si>
  <si>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</si>
  <si>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</si>
  <si>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</si>
  <si>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</si>
  <si>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</si>
  <si>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</si>
  <si>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</si>
  <si>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</si>
  <si>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</si>
  <si>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</si>
  <si>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</si>
  <si>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</si>
  <si>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</si>
  <si>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</si>
  <si>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</si>
  <si>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</si>
  <si>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</si>
  <si>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</si>
  <si>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</si>
  <si>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</si>
  <si>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</si>
  <si>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</si>
  <si>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</si>
  <si>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</si>
  <si>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</si>
  <si>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</si>
  <si>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</si>
  <si>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</si>
  <si>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</si>
  <si>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</si>
  <si>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</si>
  <si>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</si>
  <si>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</si>
  <si>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</si>
  <si>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</si>
  <si>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</si>
  <si>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</si>
  <si>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</si>
  <si>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</si>
  <si>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</si>
  <si>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</si>
  <si>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</si>
  <si>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</si>
  <si>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</si>
  <si>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</si>
  <si>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</si>
  <si>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</si>
  <si>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</si>
  <si>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</si>
  <si>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</si>
  <si>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</si>
  <si>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</si>
  <si>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</si>
  <si>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</si>
  <si>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</si>
  <si>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</si>
  <si>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</si>
  <si>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</si>
  <si>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</si>
  <si>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</si>
  <si>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</si>
  <si>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</si>
  <si>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</si>
  <si>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</si>
  <si>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</si>
  <si>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</si>
  <si>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</si>
  <si>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</si>
  <si>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</si>
  <si>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</si>
  <si>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</si>
  <si>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</si>
  <si>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</si>
  <si>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</si>
  <si>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</si>
  <si>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</si>
  <si>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</si>
  <si>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</si>
  <si>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</si>
  <si>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</si>
  <si>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</si>
  <si>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</si>
  <si>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</si>
  <si>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</si>
  <si>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</si>
  <si>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</si>
  <si>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</si>
  <si>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</si>
  <si>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</si>
  <si>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</si>
  <si>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</si>
  <si>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</si>
  <si>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</si>
  <si>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</si>
  <si>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</si>
  <si>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</si>
  <si>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</si>
  <si>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</si>
  <si>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</si>
  <si>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</si>
  <si>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</si>
  <si>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</si>
  <si>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</si>
  <si>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</si>
  <si>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</si>
  <si>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</si>
  <si>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</si>
  <si>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</si>
  <si>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</si>
  <si>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</si>
  <si>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</si>
  <si>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</si>
  <si>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</si>
  <si>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</si>
  <si>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</si>
  <si>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</si>
  <si>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</si>
  <si>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</si>
  <si>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</si>
  <si>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</si>
  <si>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</si>
  <si>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</si>
  <si>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</si>
  <si>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</si>
  <si>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</si>
  <si>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</si>
  <si>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</si>
  <si>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</si>
  <si>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</si>
  <si>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</si>
  <si>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</si>
  <si>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</si>
  <si>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</si>
  <si>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</si>
  <si>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</si>
  <si>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</si>
  <si>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</si>
  <si>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</si>
  <si>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</si>
  <si>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</si>
  <si>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</si>
  <si>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</si>
  <si>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</si>
  <si>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</si>
  <si>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</si>
  <si>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</si>
  <si>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</si>
  <si>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</si>
  <si>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</si>
  <si>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</si>
  <si>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</si>
  <si>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</si>
  <si>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</si>
  <si>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</si>
  <si>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</si>
  <si>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</si>
  <si>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</si>
  <si>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</si>
  <si>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</si>
  <si>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</si>
  <si>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</si>
  <si>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</si>
  <si>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</si>
  <si>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</si>
  <si>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</si>
  <si>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</si>
  <si>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</si>
  <si>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</si>
  <si>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</si>
  <si>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</si>
  <si>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</si>
  <si>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</si>
  <si>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</si>
  <si>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</si>
  <si>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</si>
  <si>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</si>
  <si>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</si>
  <si>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</si>
  <si>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</si>
  <si>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</si>
  <si>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</si>
  <si>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</si>
  <si>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</si>
  <si>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</si>
  <si>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</si>
  <si>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</si>
  <si>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</si>
  <si>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</si>
  <si>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</si>
  <si>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</si>
  <si>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</si>
  <si>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</si>
  <si>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</si>
  <si>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</si>
  <si>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</si>
  <si>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</si>
  <si>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</si>
  <si>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</si>
  <si>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</si>
  <si>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</si>
  <si>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</si>
  <si>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</si>
  <si>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</si>
  <si>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</si>
  <si>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</si>
  <si>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</si>
  <si>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</si>
  <si>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</si>
  <si>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</si>
  <si>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</si>
  <si>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</si>
  <si>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</si>
  <si>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</si>
  <si>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</si>
  <si>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</si>
  <si>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</si>
  <si>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</si>
  <si>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</si>
  <si>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</si>
  <si>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</si>
  <si>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</si>
  <si>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</si>
  <si>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</si>
  <si>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</si>
  <si>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</si>
  <si>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</si>
  <si>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</si>
  <si>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</si>
  <si>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</si>
  <si>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</si>
  <si>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</si>
  <si>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</si>
  <si>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</si>
  <si>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</si>
  <si>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</si>
  <si>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</si>
  <si>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</si>
  <si>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</si>
  <si>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</si>
  <si>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</si>
  <si>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</si>
  <si>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</si>
  <si>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</si>
  <si>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</si>
  <si>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</si>
  <si>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</si>
  <si>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</si>
  <si>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</si>
  <si>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</si>
  <si>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</si>
  <si>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</si>
  <si>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</si>
  <si>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</si>
  <si>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</si>
  <si>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</si>
  <si>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</si>
  <si>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</si>
  <si>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</si>
  <si>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</si>
  <si>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</si>
  <si>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</si>
  <si>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</si>
  <si>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</si>
  <si>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</si>
  <si>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</si>
  <si>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</si>
  <si>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</si>
  <si>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</si>
  <si>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</si>
  <si>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</si>
  <si>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</si>
  <si>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</si>
  <si>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</si>
  <si>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</si>
  <si>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</si>
  <si>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</si>
  <si>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</si>
  <si>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</si>
  <si>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</si>
  <si>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</si>
  <si>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</si>
  <si>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</si>
  <si>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</si>
  <si>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</si>
  <si>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</si>
  <si>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</si>
  <si>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</si>
  <si>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</si>
  <si>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</si>
  <si>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</si>
  <si>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</si>
  <si>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</si>
  <si>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</si>
  <si>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</si>
  <si>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</si>
  <si>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</si>
  <si>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</si>
  <si>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</si>
  <si>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</si>
  <si>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</si>
  <si>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</si>
  <si>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</si>
  <si>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</si>
  <si>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</si>
  <si>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</si>
  <si>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</si>
  <si>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</si>
  <si>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</si>
  <si>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</si>
  <si>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</si>
  <si>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</si>
  <si>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</si>
  <si>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</si>
  <si>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</si>
  <si>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</si>
  <si>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</si>
  <si>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</si>
  <si>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</si>
  <si>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</si>
  <si>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</si>
  <si>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</si>
  <si>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</si>
  <si>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</si>
  <si>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</si>
  <si>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</si>
  <si>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</si>
  <si>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</si>
  <si>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</si>
  <si>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</si>
  <si>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</si>
  <si>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</si>
  <si>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</si>
  <si>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</si>
  <si>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</si>
  <si>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</si>
  <si>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</si>
  <si>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</si>
  <si>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</si>
  <si>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</si>
  <si>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</si>
  <si>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</si>
  <si>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</si>
  <si>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</si>
  <si>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</si>
  <si>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</si>
  <si>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</si>
  <si>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</si>
  <si>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</si>
  <si>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</si>
  <si>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</si>
  <si>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</si>
  <si>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</si>
  <si>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</si>
  <si>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</si>
  <si>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</si>
  <si>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</si>
  <si>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</si>
  <si>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</si>
  <si>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</si>
  <si>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</si>
  <si>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</si>
  <si>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</si>
  <si>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</si>
  <si>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</si>
  <si>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</si>
  <si>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</si>
  <si>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</si>
  <si>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</si>
  <si>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</si>
  <si>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</si>
  <si>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</si>
  <si>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</si>
  <si>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</si>
  <si>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</si>
  <si>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</si>
  <si>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</si>
  <si>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</si>
  <si>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</si>
  <si>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</si>
  <si>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</si>
  <si>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</si>
  <si>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</si>
  <si>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</si>
  <si>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</si>
  <si>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</si>
  <si>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</si>
  <si>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</si>
  <si>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</si>
  <si>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</si>
  <si>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</si>
  <si>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</si>
  <si>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</si>
  <si>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</si>
  <si>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</si>
  <si>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</si>
  <si>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</si>
  <si>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</si>
  <si>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</si>
  <si>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</si>
  <si>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</si>
  <si>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</si>
  <si>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</si>
  <si>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</si>
  <si>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</si>
  <si>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</si>
  <si>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</si>
  <si>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</si>
  <si>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</si>
  <si>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</si>
  <si>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</si>
  <si>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</si>
  <si>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</si>
  <si>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</si>
  <si>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</si>
  <si>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</si>
  <si>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</si>
  <si>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</si>
  <si>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</si>
  <si>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</si>
  <si>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</si>
  <si>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</si>
  <si>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</si>
  <si>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</si>
  <si>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</si>
  <si>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</si>
  <si>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</si>
  <si>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</si>
  <si>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</si>
  <si>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</si>
  <si>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</si>
  <si>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</si>
  <si>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</si>
  <si>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</si>
  <si>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</si>
  <si>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</si>
  <si>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</si>
  <si>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</si>
  <si>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</si>
  <si>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</si>
  <si>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</si>
  <si>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</si>
  <si>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</si>
  <si>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</si>
  <si>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</si>
  <si>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</si>
  <si>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</si>
  <si>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</si>
  <si>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</si>
  <si>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</si>
  <si>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</si>
  <si>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</si>
  <si>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</si>
  <si>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</si>
  <si>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</si>
  <si>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</si>
  <si>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</si>
  <si>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</si>
  <si>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</si>
  <si>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</si>
  <si>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</si>
  <si>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</si>
  <si>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</si>
  <si>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</si>
  <si>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</si>
  <si>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</si>
  <si>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</si>
  <si>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</si>
  <si>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</si>
  <si>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</si>
  <si>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</si>
  <si>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</si>
  <si>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</si>
  <si>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</si>
  <si>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</si>
  <si>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</si>
  <si>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</si>
  <si>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</si>
  <si>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</si>
  <si>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</si>
  <si>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</si>
  <si>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</si>
  <si>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</si>
  <si>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</si>
  <si>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</si>
  <si>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</si>
  <si>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</si>
  <si>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</si>
  <si>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</si>
  <si>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</si>
  <si>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</si>
  <si>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A RAMBERT</t>
  </si>
  <si>
    <t>LE GERS</t>
  </si>
  <si>
    <t>05115000</t>
  </si>
  <si>
    <t>18310006400033</t>
  </si>
  <si>
    <t>Agence de l'Eau Adour-Garonne</t>
  </si>
  <si>
    <t>34255833500077</t>
  </si>
  <si>
    <t>AQUASCOP BIOLOGIE site de Monptellier</t>
  </si>
  <si>
    <t>IBMR-20-M94</t>
  </si>
  <si>
    <t>JEREMIE SCAGNI, FRANCOIS EVEN</t>
  </si>
  <si>
    <t>IBMR standard</t>
  </si>
  <si>
    <t>GAUCHE</t>
  </si>
  <si>
    <t>ETIAGE NORMAL</t>
  </si>
  <si>
    <t>ENSOLEILLE</t>
  </si>
  <si>
    <t>FORTE</t>
  </si>
  <si>
    <t>PARTIELLEMENT</t>
  </si>
  <si>
    <t>Turbidité chronique</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</si>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</sst>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
      <selection activeCell="B39" sqref="B3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508282</v>
      </c>
      <c r="G10" s="113"/>
      <c r="H10" s="114"/>
    </row>
    <row r="11" spans="1:8" ht="15">
      <c r="A11" s="10" t="s">
        <v>2277</v>
      </c>
      <c r="B11" s="47">
        <v>44048</v>
      </c>
      <c r="D11" s="10" t="s">
        <v>2280</v>
      </c>
      <c r="E11" s="52">
        <v>6293886</v>
      </c>
      <c r="G11" s="113"/>
      <c r="H11" s="114"/>
    </row>
    <row r="12" spans="1:8" ht="15">
      <c r="A12" s="10" t="s">
        <v>2283</v>
      </c>
      <c r="B12" s="52" t="s">
        <v>5294</v>
      </c>
      <c r="D12" s="10" t="s">
        <v>2281</v>
      </c>
      <c r="E12" s="52">
        <v>508275</v>
      </c>
      <c r="G12" s="115"/>
      <c r="H12" s="116"/>
    </row>
    <row r="13" spans="1:5" ht="17.25" customHeight="1" thickBot="1">
      <c r="A13" s="2"/>
      <c r="B13" s="55"/>
      <c r="D13" s="10" t="s">
        <v>2282</v>
      </c>
      <c r="E13" s="52">
        <v>6293981</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508282</v>
      </c>
    </row>
    <row r="18" spans="1:3" ht="15">
      <c r="A18" s="123"/>
      <c r="B18" s="49" t="s">
        <v>2267</v>
      </c>
      <c r="C18" s="61">
        <f>E11</f>
        <v>6293886</v>
      </c>
    </row>
    <row r="19" spans="1:2" ht="15">
      <c r="A19" s="3" t="s">
        <v>2063</v>
      </c>
      <c r="B19" s="29">
        <v>111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7.1</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row>
    <row r="82" spans="1:5" s="15" customFormat="1" ht="15">
      <c r="A82" s="3" t="s">
        <v>2076</v>
      </c>
      <c r="B82" s="9">
        <v>4</v>
      </c>
      <c r="C82" s="6"/>
      <c r="D82" s="10" t="s">
        <v>2076</v>
      </c>
      <c r="E82" s="9"/>
    </row>
    <row r="83" spans="1:5" s="15" customFormat="1" ht="15">
      <c r="A83" s="3" t="s">
        <v>2075</v>
      </c>
      <c r="B83" s="9">
        <v>2</v>
      </c>
      <c r="C83" s="6"/>
      <c r="D83" s="10" t="s">
        <v>2075</v>
      </c>
      <c r="E83" s="9"/>
    </row>
    <row r="84" spans="1:5" s="15" customFormat="1" ht="15">
      <c r="A84" s="3" t="s">
        <v>2074</v>
      </c>
      <c r="B84" s="9">
        <v>2</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2</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0.08</v>
      </c>
      <c r="E98" s="35"/>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0.01</v>
      </c>
      <c r="E99" s="35"/>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0.5</v>
      </c>
      <c r="E100" s="35"/>
      <c r="F100" s="35" t="s">
        <v>2290</v>
      </c>
      <c r="G100" s="79"/>
      <c r="H100" s="80"/>
    </row>
    <row r="101" spans="1:8" ht="15">
      <c r="A101" s="33" t="s">
        <v>4230</v>
      </c>
      <c r="B101" s="20" t="str">
        <f>IF(A101="NEWCOD",IF(ISBLANK(G101),"renseigner le champ 'Nouveau taxon'",G101),VLOOKUP(A101,'Ref Taxo'!A:B,2,FALSE))</f>
        <v>Pleurosira</v>
      </c>
      <c r="C101" s="21">
        <f>IF(A101="NEWCOD",IF(ISBLANK(H101),"NoCod",H101),VLOOKUP(A101,'Ref Taxo'!A:D,4,FALSE))</f>
        <v>9515</v>
      </c>
      <c r="D101" s="34">
        <v>0.01</v>
      </c>
      <c r="E101" s="35"/>
      <c r="F101" s="35" t="s">
        <v>2290</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v>0.07</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0.2</v>
      </c>
      <c r="E103" s="35"/>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0.04</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35"/>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0.2</v>
      </c>
      <c r="E106" s="35"/>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35"/>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0.1</v>
      </c>
      <c r="E108" s="35"/>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0.3</v>
      </c>
      <c r="E109" s="35"/>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35"/>
      <c r="F110" s="35" t="s">
        <v>2290</v>
      </c>
      <c r="G110" s="79"/>
      <c r="H110" s="80"/>
    </row>
    <row r="111" spans="1:8" ht="15">
      <c r="A111" s="33" t="s">
        <v>1098</v>
      </c>
      <c r="B111" s="20" t="str">
        <f>IF(A111="NEWCOD",IF(ISBLANK(G111),"renseigner le champ 'Nouveau taxon'",G111),VLOOKUP(A111,'Ref Taxo'!A:B,2,FALSE))</f>
        <v>Lysimachia vulgaris</v>
      </c>
      <c r="C111" s="21">
        <f>IF(A111="NEWCOD",IF(ISBLANK(H111),"NoCod",H111),VLOOKUP(A111,'Ref Taxo'!A:D,4,FALSE))</f>
        <v>1887</v>
      </c>
      <c r="D111" s="34">
        <v>0.01</v>
      </c>
      <c r="E111" s="35"/>
      <c r="F111" s="35" t="s">
        <v>2290</v>
      </c>
      <c r="G111" s="79"/>
      <c r="H111" s="80"/>
    </row>
    <row r="112" spans="1:8" ht="15">
      <c r="A112" s="33" t="s">
        <v>1690</v>
      </c>
      <c r="B112" s="20" t="str">
        <f>IF(A112="NEWCOD",IF(ISBLANK(G112),"renseigner le champ 'Nouveau taxon'",G112),VLOOKUP(A112,'Ref Taxo'!A:B,2,FALSE))</f>
        <v>Rorippa sylvestris</v>
      </c>
      <c r="C112" s="21">
        <f>IF(A112="NEWCOD",IF(ISBLANK(H112),"NoCod",H112),VLOOKUP(A112,'Ref Taxo'!A:D,4,FALSE))</f>
        <v>1767</v>
      </c>
      <c r="D112" s="34">
        <v>0.02</v>
      </c>
      <c r="E112" s="35"/>
      <c r="F112" s="35" t="s">
        <v>2290</v>
      </c>
      <c r="G112" s="79"/>
      <c r="H112" s="80"/>
    </row>
    <row r="113" spans="1:8" ht="15">
      <c r="A113" s="33" t="s">
        <v>1814</v>
      </c>
      <c r="B113" s="20" t="str">
        <f>IF(A113="NEWCOD",IF(ISBLANK(G113),"renseigner le champ 'Nouveau taxon'",G113),VLOOKUP(A113,'Ref Taxo'!A:B,2,FALSE))</f>
        <v>Scutellaria galericulata</v>
      </c>
      <c r="C113" s="21">
        <f>IF(A113="NEWCOD",IF(ISBLANK(H113),"NoCod",H113),VLOOKUP(A113,'Ref Taxo'!A:D,4,FALSE))</f>
        <v>1796</v>
      </c>
      <c r="D113" s="34">
        <v>0.01</v>
      </c>
      <c r="E113" s="35"/>
      <c r="F113" s="35" t="s">
        <v>2290</v>
      </c>
      <c r="G113" s="79"/>
      <c r="H113" s="80"/>
    </row>
    <row r="114" spans="1:8" ht="15">
      <c r="A114" s="33" t="s">
        <v>1556</v>
      </c>
      <c r="B114" s="20" t="str">
        <f>IF(A114="NEWCOD",IF(ISBLANK(G114),"renseigner le champ 'Nouveau taxon'",G114),VLOOKUP(A114,'Ref Taxo'!A:B,2,FALSE))</f>
        <v>Potentilla reptans</v>
      </c>
      <c r="C114" s="21">
        <f>IF(A114="NEWCOD",IF(ISBLANK(H114),"NoCod",H114),VLOOKUP(A114,'Ref Taxo'!A:D,4,FALSE))</f>
        <v>29945</v>
      </c>
      <c r="D114" s="34">
        <v>0.01</v>
      </c>
      <c r="E114" s="35"/>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0.01</v>
      </c>
      <c r="E115" s="35"/>
      <c r="F115" s="35" t="s">
        <v>2290</v>
      </c>
      <c r="G115" s="79"/>
      <c r="H115" s="80"/>
    </row>
    <row r="116" spans="1:8" ht="15">
      <c r="A116" s="33" t="s">
        <v>661</v>
      </c>
      <c r="B116" s="20" t="str">
        <f>IF(A116="NEWCOD",IF(ISBLANK(G116),"renseigner le champ 'Nouveau taxon'",G116),VLOOKUP(A116,'Ref Taxo'!A:B,2,FALSE))</f>
        <v>Equisetum arvense</v>
      </c>
      <c r="C116" s="21">
        <f>IF(A116="NEWCOD",IF(ISBLANK(H116),"NoCod",H116),VLOOKUP(A116,'Ref Taxo'!A:D,4,FALSE))</f>
        <v>1384</v>
      </c>
      <c r="D116" s="34">
        <v>0.01</v>
      </c>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