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codeName="ThisWorkbook" defaultThemeVersion="124226"/>
  <bookViews>
    <workbookView xWindow="65416" yWindow="65416" windowWidth="19440" windowHeight="15000" activeTab="1"/>
  </bookViews>
  <sheets>
    <sheet name="Ref Taxo" sheetId="1" r:id="rId1"/>
    <sheet name="05116650" sheetId="2" r:id="rId2"/>
    <sheet name="Mises à jour" sheetId="3" r:id="rId3"/>
  </sheets>
  <definedNames/>
  <calcPr calcId="181029"/>
</workbook>
</file>

<file path=xl/sharedStrings.xml><?xml version="1.0" encoding="utf-8"?>
<sst xmlns="http://schemas.openxmlformats.org/spreadsheetml/2006/main" count="6447" uniqueCount="5300">
  <si>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</si>
  <si>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</si>
  <si>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</si>
  <si>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</si>
  <si>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</si>
  <si>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</si>
  <si>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</si>
  <si>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</si>
  <si>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</si>
  <si>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</si>
  <si>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</si>
  <si>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</si>
  <si>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</si>
  <si>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</si>
  <si>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</si>
  <si>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</si>
  <si>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</si>
  <si>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</si>
  <si>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</si>
  <si>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</si>
  <si>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</si>
  <si>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</si>
  <si>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</si>
  <si>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</si>
  <si>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</si>
  <si>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</si>
  <si>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</si>
  <si>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</si>
  <si>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</si>
  <si>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</si>
  <si>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</si>
  <si>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</si>
  <si>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</si>
  <si>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</si>
  <si>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</si>
  <si>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</si>
  <si>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</si>
  <si>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</si>
  <si>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</si>
  <si>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</si>
  <si>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</si>
  <si>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</si>
  <si>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</si>
  <si>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</si>
  <si>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</si>
  <si>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</si>
  <si>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</si>
  <si>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</si>
  <si>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</si>
  <si>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</si>
  <si>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</si>
  <si>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</si>
  <si>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</si>
  <si>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</si>
  <si>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</si>
  <si>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</si>
  <si>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</si>
  <si>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</si>
  <si>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</si>
  <si>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</si>
  <si>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</si>
  <si>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</si>
  <si>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</si>
  <si>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</si>
  <si>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</si>
  <si>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</si>
  <si>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</si>
  <si>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</si>
  <si>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</si>
  <si>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</si>
  <si>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</si>
  <si>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</si>
  <si>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</si>
  <si>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</si>
  <si>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</si>
  <si>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</si>
  <si>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</si>
  <si>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</si>
  <si>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</si>
  <si>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</si>
  <si>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</si>
  <si>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</si>
  <si>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</si>
  <si>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</si>
  <si>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</si>
  <si>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</si>
  <si>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</si>
  <si>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</si>
  <si>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</si>
  <si>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</si>
  <si>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</si>
  <si>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</si>
  <si>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</si>
  <si>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</si>
  <si>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</si>
  <si>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</si>
  <si>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</si>
  <si>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</si>
  <si>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</si>
  <si>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</si>
  <si>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</si>
  <si>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</si>
  <si>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</si>
  <si>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</si>
  <si>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</si>
  <si>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</si>
  <si>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</si>
  <si>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</si>
  <si>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</si>
  <si>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</si>
  <si>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</si>
  <si>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</si>
  <si>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</si>
  <si>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</si>
  <si>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</si>
  <si>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</si>
  <si>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</si>
  <si>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</si>
  <si>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</si>
  <si>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</si>
  <si>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</si>
  <si>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</si>
  <si>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</si>
  <si>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</si>
  <si>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</si>
  <si>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</si>
  <si>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</si>
  <si>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</si>
  <si>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</si>
  <si>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</si>
  <si>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</si>
  <si>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</si>
  <si>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</si>
  <si>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</si>
  <si>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</si>
  <si>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</si>
  <si>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</si>
  <si>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</si>
  <si>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</si>
  <si>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</si>
  <si>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</si>
  <si>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</si>
  <si>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</si>
  <si>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</si>
  <si>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</si>
  <si>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</si>
  <si>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</si>
  <si>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</si>
  <si>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</si>
  <si>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</si>
  <si>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</si>
  <si>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</si>
  <si>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</si>
  <si>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</si>
  <si>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</si>
  <si>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</si>
  <si>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</si>
  <si>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</si>
  <si>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</si>
  <si>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</si>
  <si>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</si>
  <si>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</si>
  <si>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</si>
  <si>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</si>
  <si>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</si>
  <si>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</si>
  <si>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</si>
  <si>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</si>
  <si>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</si>
  <si>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</si>
  <si>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</si>
  <si>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</si>
  <si>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</si>
  <si>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</si>
  <si>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</si>
  <si>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</si>
  <si>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</si>
  <si>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</si>
  <si>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</si>
  <si>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</si>
  <si>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</si>
  <si>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</si>
  <si>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</si>
  <si>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</si>
  <si>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</si>
  <si>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</si>
  <si>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</si>
  <si>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</si>
  <si>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</si>
  <si>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</si>
  <si>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</si>
  <si>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</si>
  <si>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</si>
  <si>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</si>
  <si>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</si>
  <si>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</si>
  <si>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</si>
  <si>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</si>
  <si>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</si>
  <si>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</si>
  <si>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</si>
  <si>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</si>
  <si>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</si>
  <si>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</si>
  <si>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</si>
  <si>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</si>
  <si>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</si>
  <si>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</si>
  <si>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</si>
  <si>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</si>
  <si>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</si>
  <si>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</si>
  <si>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</si>
  <si>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</si>
  <si>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</si>
  <si>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</si>
  <si>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</si>
  <si>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</si>
  <si>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</si>
  <si>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</si>
  <si>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</si>
  <si>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</si>
  <si>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</si>
  <si>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</si>
  <si>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</si>
  <si>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</si>
  <si>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</si>
  <si>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</si>
  <si>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</si>
  <si>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</si>
  <si>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</si>
  <si>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</si>
  <si>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</si>
  <si>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</si>
  <si>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</si>
  <si>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</si>
  <si>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</si>
  <si>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</si>
  <si>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</si>
  <si>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</si>
  <si>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</si>
  <si>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</si>
  <si>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</si>
  <si>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</si>
  <si>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</si>
  <si>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</si>
  <si>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</si>
  <si>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</si>
  <si>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</si>
  <si>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</si>
  <si>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</si>
  <si>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</si>
  <si>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</si>
  <si>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</si>
  <si>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</si>
  <si>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</si>
  <si>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</si>
  <si>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</si>
  <si>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</si>
  <si>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</si>
  <si>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</si>
  <si>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</si>
  <si>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</si>
  <si>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</si>
  <si>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</si>
  <si>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</si>
  <si>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</si>
  <si>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</si>
  <si>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</si>
  <si>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</si>
  <si>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</si>
  <si>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</si>
  <si>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</si>
  <si>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</si>
  <si>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</si>
  <si>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</si>
  <si>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</si>
  <si>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</si>
  <si>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</si>
  <si>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</si>
  <si>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</si>
  <si>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</si>
  <si>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</si>
  <si>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</si>
  <si>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</si>
  <si>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</si>
  <si>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</si>
  <si>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</si>
  <si>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</si>
  <si>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</si>
  <si>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</si>
  <si>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</si>
  <si>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</si>
  <si>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</si>
  <si>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</si>
  <si>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</si>
  <si>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</si>
  <si>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</si>
  <si>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</si>
  <si>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</si>
  <si>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</si>
  <si>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</si>
  <si>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</si>
  <si>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</si>
  <si>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</si>
  <si>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</si>
  <si>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</si>
  <si>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</si>
  <si>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</si>
  <si>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</si>
  <si>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</si>
  <si>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</si>
  <si>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</si>
  <si>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</si>
  <si>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</si>
  <si>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</si>
  <si>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</si>
  <si>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</si>
  <si>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</si>
  <si>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</si>
  <si>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</si>
  <si>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</si>
  <si>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</si>
  <si>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</si>
  <si>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</si>
  <si>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</si>
  <si>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</si>
  <si>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</si>
  <si>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</si>
  <si>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</si>
  <si>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</si>
  <si>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</si>
  <si>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</si>
  <si>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</si>
  <si>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</si>
  <si>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</si>
  <si>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</si>
  <si>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</si>
  <si>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</si>
  <si>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</si>
  <si>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</si>
  <si>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</si>
  <si>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</si>
  <si>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</si>
  <si>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</si>
  <si>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</si>
  <si>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</si>
  <si>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</si>
  <si>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</si>
  <si>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</si>
  <si>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</si>
  <si>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</si>
  <si>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</si>
  <si>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</si>
  <si>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</si>
  <si>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</si>
  <si>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</si>
  <si>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</si>
  <si>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</si>
  <si>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</si>
  <si>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</si>
  <si>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</si>
  <si>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</si>
  <si>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</si>
  <si>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</si>
  <si>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</si>
  <si>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</si>
  <si>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</si>
  <si>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</si>
  <si>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</si>
  <si>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</si>
  <si>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</si>
  <si>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</si>
  <si>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</si>
  <si>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</si>
  <si>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</si>
  <si>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</si>
  <si>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</si>
  <si>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</si>
  <si>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</si>
  <si>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</si>
  <si>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</si>
  <si>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</si>
  <si>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</si>
  <si>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</si>
  <si>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</si>
  <si>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</si>
  <si>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</si>
  <si>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</si>
  <si>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</si>
  <si>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</si>
  <si>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</si>
  <si>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</si>
  <si>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</si>
  <si>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</si>
  <si>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</si>
  <si>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</si>
  <si>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</si>
  <si>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</si>
  <si>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</si>
  <si>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</si>
  <si>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</si>
  <si>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</si>
  <si>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</si>
  <si>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</si>
  <si>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</si>
  <si>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</si>
  <si>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</si>
  <si>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</si>
  <si>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</si>
  <si>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</si>
  <si>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</si>
  <si>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</si>
  <si>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</si>
  <si>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</si>
  <si>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</si>
  <si>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</si>
  <si>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</si>
  <si>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</si>
  <si>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</si>
  <si>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</si>
  <si>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</si>
  <si>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</si>
  <si>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</si>
  <si>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</si>
  <si>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</si>
  <si>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</si>
  <si>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</si>
  <si>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</si>
  <si>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</si>
  <si>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</si>
  <si>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</si>
  <si>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</si>
  <si>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</si>
  <si>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</si>
  <si>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</si>
  <si>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</si>
  <si>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</si>
  <si>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</si>
  <si>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</si>
  <si>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</si>
  <si>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</si>
  <si>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</si>
  <si>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</si>
  <si>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</si>
  <si>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</si>
  <si>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</si>
  <si>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</si>
  <si>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</si>
  <si>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</si>
  <si>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</si>
  <si>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</si>
  <si>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</si>
  <si>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</si>
  <si>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</si>
  <si>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</si>
  <si>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</si>
  <si>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</si>
  <si>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</si>
  <si>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</si>
  <si>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</si>
  <si>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</si>
  <si>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</si>
  <si>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</si>
  <si>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</si>
  <si>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</si>
  <si>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</si>
  <si>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</si>
  <si>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</si>
  <si>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</si>
  <si>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</si>
  <si>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</si>
  <si>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</si>
  <si>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</si>
  <si>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</si>
  <si>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</si>
  <si>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</si>
  <si>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</si>
  <si>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</si>
  <si>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</si>
  <si>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</si>
  <si>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</si>
  <si>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</si>
  <si>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</si>
  <si>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</si>
  <si>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</si>
  <si>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</si>
  <si>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</si>
  <si>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</si>
  <si>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</si>
  <si>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</si>
  <si>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</si>
  <si>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</si>
  <si>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</si>
  <si>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</si>
  <si>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</si>
  <si>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</si>
  <si>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</si>
  <si>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</si>
  <si>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</si>
  <si>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</si>
  <si>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</si>
  <si>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</si>
  <si>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</si>
  <si>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</si>
  <si>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</si>
  <si>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</si>
  <si>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</si>
  <si>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</si>
  <si>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</si>
  <si>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</si>
  <si>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</si>
  <si>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</si>
  <si>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</si>
  <si>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</si>
  <si>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</si>
  <si>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</si>
  <si>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</si>
  <si>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</si>
  <si>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</si>
  <si>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</si>
  <si>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</si>
  <si>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</si>
  <si>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</si>
  <si>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</si>
  <si>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</si>
  <si>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</si>
  <si>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</si>
  <si>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</si>
  <si>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</si>
  <si>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</si>
  <si>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</si>
  <si>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</si>
  <si>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</si>
  <si>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</si>
  <si>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</si>
  <si>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</si>
  <si>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</si>
  <si>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</si>
  <si>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</si>
  <si>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</si>
  <si>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</si>
  <si>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</si>
  <si>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</si>
  <si>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</si>
  <si>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</si>
  <si>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</si>
  <si>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</si>
  <si>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</si>
  <si>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</si>
  <si>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</si>
  <si>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</si>
  <si>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</si>
  <si>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</si>
  <si>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</si>
  <si>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</si>
  <si>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</si>
  <si>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</si>
  <si>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</si>
  <si>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</si>
  <si>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</si>
  <si>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</si>
  <si>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</si>
  <si>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</si>
  <si>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</si>
  <si>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</si>
  <si>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</si>
  <si>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</si>
  <si>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</si>
  <si>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</si>
  <si>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</si>
  <si>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</si>
  <si>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</si>
  <si>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</si>
  <si>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</si>
  <si>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</si>
  <si>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</si>
  <si>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</si>
  <si>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</si>
  <si>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</si>
  <si>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</si>
  <si>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</si>
  <si>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</si>
  <si>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</si>
  <si>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</si>
  <si>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</si>
  <si>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</si>
  <si>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</si>
  <si>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</si>
  <si>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</si>
  <si>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</si>
  <si>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</si>
  <si>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</si>
  <si>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</si>
  <si>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</si>
  <si>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</si>
  <si>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</si>
  <si>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</si>
  <si>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</si>
  <si>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</si>
  <si>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</si>
  <si>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</si>
  <si>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</si>
  <si>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</si>
  <si>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</si>
  <si>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</si>
  <si>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</si>
  <si>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</si>
  <si>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</si>
  <si>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</si>
  <si>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</si>
  <si>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</si>
  <si>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</si>
  <si>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</si>
  <si>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</si>
  <si>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</si>
  <si>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</si>
  <si>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</si>
  <si>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</si>
  <si>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</si>
  <si>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</si>
  <si>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</si>
  <si>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</si>
  <si>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</si>
  <si>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</si>
  <si>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</si>
  <si>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</si>
  <si>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</si>
  <si>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</si>
  <si>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</si>
  <si>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</si>
  <si>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</si>
  <si>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</si>
  <si>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</si>
  <si>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</si>
  <si>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</si>
  <si>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</si>
  <si>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</si>
  <si>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</si>
  <si>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</si>
  <si>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</si>
  <si>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</si>
  <si>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</si>
  <si>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</si>
  <si>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</si>
  <si>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</si>
  <si>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</si>
  <si>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</si>
  <si>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</si>
  <si>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</si>
  <si>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</si>
  <si>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</si>
  <si>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</si>
  <si>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</si>
  <si>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</si>
  <si>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</si>
  <si>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</si>
  <si>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</si>
  <si>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</si>
  <si>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</si>
  <si>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</si>
  <si>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</si>
  <si>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</si>
  <si>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</si>
  <si>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</si>
  <si>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</si>
  <si>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</si>
  <si>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</si>
  <si>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</si>
  <si>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</si>
  <si>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</si>
  <si>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</si>
  <si>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</si>
  <si>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</si>
  <si>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</si>
  <si>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</si>
  <si>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</si>
  <si>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</si>
  <si>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</si>
  <si>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</si>
  <si>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</si>
  <si>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</si>
  <si>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</si>
  <si>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</si>
  <si>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</si>
  <si>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</si>
  <si>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</si>
  <si>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</si>
  <si>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</si>
  <si>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</si>
  <si>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</si>
  <si>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</si>
  <si>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</si>
  <si>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</si>
  <si>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</si>
  <si>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</si>
  <si>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</si>
  <si>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</si>
  <si>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</si>
  <si>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</si>
  <si>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</si>
  <si>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</si>
  <si>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</si>
  <si>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</si>
  <si>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</si>
  <si>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</si>
  <si>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</si>
  <si>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</si>
  <si>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</si>
  <si>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</si>
  <si>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</si>
  <si>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</si>
  <si>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</si>
  <si>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</si>
  <si>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</si>
  <si>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</si>
  <si>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</si>
  <si>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</si>
  <si>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</si>
  <si>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</si>
  <si>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</si>
  <si>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</si>
  <si>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</si>
  <si>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</si>
  <si>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</si>
  <si>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</si>
  <si>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</si>
  <si>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</si>
  <si>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</si>
  <si>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</si>
  <si>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</si>
  <si>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</si>
  <si>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</si>
  <si>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</si>
  <si>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</si>
  <si>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</si>
  <si>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</si>
  <si>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</si>
  <si>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</si>
  <si>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</si>
  <si>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</si>
  <si>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</si>
  <si>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</si>
  <si>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</si>
  <si>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</si>
  <si>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</si>
  <si>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</si>
  <si>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</si>
  <si>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</si>
  <si>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</si>
  <si>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</si>
  <si>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</si>
  <si>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</si>
  <si>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</si>
  <si>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</si>
  <si>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</si>
  <si>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</si>
  <si>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</si>
  <si>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</si>
  <si>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</si>
  <si>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</si>
  <si>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</si>
  <si>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</si>
  <si>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</si>
  <si>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</si>
  <si>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</si>
  <si>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</si>
  <si>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</si>
  <si>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</si>
  <si>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</si>
  <si>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</si>
  <si>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</si>
  <si>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</si>
  <si>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</si>
  <si>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</si>
  <si>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</si>
  <si>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</si>
  <si>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</si>
  <si>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</si>
  <si>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</si>
  <si>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</si>
  <si>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</si>
  <si>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</si>
  <si>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</si>
  <si>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</si>
  <si>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</si>
  <si>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</si>
  <si>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</si>
  <si>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</si>
  <si>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</si>
  <si>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</si>
  <si>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</si>
  <si>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</si>
  <si>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</si>
  <si>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</si>
  <si>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</si>
  <si>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</si>
  <si>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</si>
  <si>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</si>
  <si>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</si>
  <si>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</si>
  <si>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</si>
  <si>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</si>
  <si>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</si>
  <si>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</si>
  <si>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</si>
  <si>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</si>
  <si>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</si>
  <si>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</si>
  <si>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</si>
  <si>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</si>
  <si>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</si>
  <si>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</si>
  <si>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</si>
  <si>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</si>
  <si>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</si>
  <si>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</si>
  <si>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</si>
  <si>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</si>
  <si>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</si>
  <si>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</si>
  <si>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</si>
  <si>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</si>
  <si>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</si>
  <si>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</si>
  <si>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</si>
  <si>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</si>
  <si>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</si>
  <si>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</si>
  <si>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</si>
  <si>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</si>
  <si>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</si>
  <si>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</si>
  <si>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</si>
  <si>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</si>
  <si>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</si>
  <si>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</si>
  <si>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</si>
  <si>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</si>
  <si>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</si>
  <si>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</si>
  <si>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</si>
  <si>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</si>
  <si>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</si>
  <si>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</si>
  <si>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</si>
  <si>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</si>
  <si>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</si>
  <si>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</si>
  <si>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</si>
  <si>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</si>
  <si>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</si>
  <si>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</si>
  <si>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</si>
  <si>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</si>
  <si>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</si>
  <si>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</si>
  <si>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</si>
  <si>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</si>
  <si>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</si>
  <si>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</si>
  <si>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</si>
  <si>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</si>
  <si>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</si>
  <si>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</si>
  <si>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</si>
  <si>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</si>
  <si>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</si>
  <si>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</si>
  <si>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</si>
  <si>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</si>
  <si>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</si>
  <si>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</si>
  <si>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</si>
  <si>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</si>
  <si>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</si>
  <si>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</si>
  <si>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</si>
  <si>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</si>
  <si>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</si>
  <si>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</si>
  <si>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</si>
  <si>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</si>
  <si>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</si>
  <si>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</si>
  <si>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</si>
  <si>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</si>
  <si>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</si>
  <si>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</si>
  <si>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</si>
  <si>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</si>
  <si>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</si>
  <si>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</si>
  <si>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</si>
  <si>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</si>
  <si>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</si>
  <si>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</si>
  <si>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</si>
  <si>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</si>
  <si>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</si>
  <si>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</si>
  <si>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</si>
  <si>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</si>
  <si>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</si>
  <si>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</si>
  <si>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</si>
  <si>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</si>
  <si>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</si>
  <si>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</si>
  <si>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</si>
  <si>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</si>
  <si>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</si>
  <si>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</si>
  <si>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</si>
  <si>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</si>
  <si>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</si>
  <si>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</si>
  <si>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</si>
  <si>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</si>
  <si>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</si>
  <si>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</si>
  <si>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</si>
  <si>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</si>
  <si>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</si>
  <si>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</si>
  <si>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</si>
  <si>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</si>
  <si>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</si>
  <si>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</si>
  <si>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</si>
  <si>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</si>
  <si>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</si>
  <si>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</si>
  <si>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</si>
  <si>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</si>
  <si>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</si>
  <si>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</si>
  <si>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</si>
  <si>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</si>
  <si>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</si>
  <si>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</si>
  <si>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</si>
  <si>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</si>
  <si>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</si>
  <si>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</si>
  <si>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</si>
  <si>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</si>
  <si>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</si>
  <si>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</si>
  <si>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</si>
  <si>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</si>
  <si>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</si>
  <si>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</si>
  <si>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</si>
  <si>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</si>
  <si>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</si>
  <si>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</si>
  <si>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</si>
  <si>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</si>
  <si>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</si>
  <si>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</si>
  <si>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</si>
  <si>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</si>
  <si>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</si>
  <si>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</si>
  <si>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</si>
  <si>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</si>
  <si>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</si>
  <si>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</si>
  <si>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</si>
  <si>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</si>
  <si>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</si>
  <si>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</si>
  <si>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</si>
  <si>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</si>
  <si>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</si>
  <si>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</si>
  <si>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</si>
  <si>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</si>
  <si>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</si>
  <si>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</si>
  <si>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</si>
  <si>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</si>
  <si>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</si>
  <si>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</si>
  <si>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</si>
  <si>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</si>
  <si>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</si>
  <si>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</si>
  <si>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</si>
  <si>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</si>
  <si>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</si>
  <si>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</si>
  <si>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</si>
  <si>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</si>
  <si>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</si>
  <si>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</si>
  <si>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</si>
  <si>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</si>
  <si>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</si>
  <si>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</si>
  <si>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</si>
  <si>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</si>
  <si>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</si>
  <si>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</si>
  <si>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</si>
  <si>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</si>
  <si>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</si>
  <si>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</si>
  <si>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</si>
  <si>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</si>
  <si>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</si>
  <si>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</si>
  <si>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</si>
  <si>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</si>
  <si>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</si>
  <si>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</si>
  <si>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</si>
  <si>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</si>
  <si>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</si>
  <si>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</si>
  <si>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</si>
  <si>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</si>
  <si>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</si>
  <si>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</si>
  <si>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</si>
  <si>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</si>
  <si>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</si>
  <si>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</si>
  <si>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</si>
  <si>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</si>
  <si>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</si>
  <si>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</si>
  <si>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</si>
  <si>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</si>
  <si>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</si>
  <si>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</si>
  <si>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</si>
  <si>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</si>
  <si>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</si>
  <si>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</si>
  <si>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</si>
  <si>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</si>
  <si>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</si>
  <si>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</si>
  <si>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</si>
  <si>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</si>
  <si>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</si>
  <si>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</si>
  <si>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</si>
  <si>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</si>
  <si>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</si>
  <si>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</si>
  <si>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</si>
  <si>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</si>
  <si>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</si>
  <si>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</si>
  <si>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</si>
  <si>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</si>
  <si>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</si>
  <si>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</si>
  <si>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</si>
  <si>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</si>
  <si>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</si>
  <si>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</si>
  <si>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</si>
  <si>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</si>
  <si>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</si>
  <si>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</si>
  <si>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</si>
  <si>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</si>
  <si>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</si>
  <si>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</si>
  <si>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</si>
  <si>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</si>
  <si>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</si>
  <si>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</si>
  <si>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</si>
  <si>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</si>
  <si>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</si>
  <si>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</si>
  <si>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</si>
  <si>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</si>
  <si>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</si>
  <si>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</si>
  <si>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</si>
  <si>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</si>
  <si>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</si>
  <si>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</si>
  <si>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</si>
  <si>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</si>
  <si>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</si>
  <si>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</si>
  <si>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</si>
  <si>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</si>
  <si>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</si>
  <si>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</si>
  <si>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</si>
  <si>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</si>
  <si>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</si>
  <si>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</si>
  <si>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</si>
  <si>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</si>
  <si>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</si>
  <si>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</si>
  <si>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</si>
  <si>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</si>
  <si>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</si>
  <si>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</si>
  <si>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</si>
  <si>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</si>
  <si>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</si>
  <si>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</si>
  <si>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</si>
  <si>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</si>
  <si>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</si>
  <si>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</si>
  <si>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</si>
  <si>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</si>
  <si>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</si>
  <si>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</si>
  <si>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</si>
  <si>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</si>
  <si>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</si>
  <si>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</si>
  <si>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</si>
  <si>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</si>
  <si>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</si>
  <si>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</si>
  <si>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</si>
  <si>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</si>
  <si>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</si>
  <si>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</si>
  <si>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</si>
  <si>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</si>
  <si>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</si>
  <si>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</si>
  <si>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</si>
  <si>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</si>
  <si>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</si>
  <si>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</si>
  <si>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</si>
  <si>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</si>
  <si>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</si>
  <si>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</si>
  <si>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</si>
  <si>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</si>
  <si>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</si>
  <si>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</si>
  <si>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</si>
  <si>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</si>
  <si>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</si>
  <si>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</si>
  <si>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</si>
  <si>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</si>
  <si>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</si>
  <si>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</si>
  <si>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</si>
  <si>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</si>
  <si>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</si>
  <si>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</si>
  <si>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</si>
  <si>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</si>
  <si>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</si>
  <si>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</si>
  <si>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</si>
  <si>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</si>
  <si>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</si>
  <si>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</si>
  <si>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</si>
  <si>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</si>
  <si>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</si>
  <si>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</si>
  <si>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</si>
  <si>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</si>
  <si>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</si>
  <si>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</si>
  <si>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</si>
  <si>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</si>
  <si>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</si>
  <si>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</si>
  <si>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</si>
  <si>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</si>
  <si>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</si>
  <si>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</si>
  <si>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</si>
  <si>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</si>
  <si>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</si>
  <si>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</si>
  <si>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</si>
  <si>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</si>
  <si>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</si>
  <si>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</si>
  <si>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</si>
  <si>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</si>
  <si>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</si>
  <si>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</si>
  <si>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</si>
  <si>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</si>
  <si>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</si>
  <si>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</si>
  <si>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</si>
  <si>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</si>
  <si>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</si>
  <si>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</si>
  <si>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</si>
  <si>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</si>
  <si>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</si>
  <si>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</si>
  <si>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</si>
  <si>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</si>
  <si>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</si>
  <si>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</si>
  <si>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</si>
  <si>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</si>
  <si>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</si>
  <si>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</si>
  <si>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</si>
  <si>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</si>
  <si>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</si>
  <si>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</si>
  <si>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</si>
  <si>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</si>
  <si>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</si>
  <si>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</si>
  <si>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</si>
  <si>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</si>
  <si>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</si>
  <si>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</si>
  <si>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</si>
  <si>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</si>
  <si>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</si>
  <si>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</si>
  <si>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</si>
  <si>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</si>
  <si>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</si>
  <si>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</si>
  <si>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</si>
  <si>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</si>
  <si>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</si>
  <si>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</si>
  <si>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</si>
  <si>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</si>
  <si>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</si>
  <si>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</si>
  <si>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</si>
  <si>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</si>
  <si>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</si>
  <si>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</si>
  <si>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</si>
  <si>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</si>
  <si>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</si>
  <si>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</si>
  <si>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</si>
  <si>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</si>
  <si>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</si>
  <si>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</si>
  <si>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</si>
  <si>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</si>
  <si>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</si>
  <si>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</si>
  <si>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</si>
  <si>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</si>
  <si>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</si>
  <si>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</si>
  <si>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</si>
  <si>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</si>
  <si>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</si>
  <si>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</si>
  <si>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</si>
  <si>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</si>
  <si>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</si>
  <si>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</si>
  <si>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</si>
  <si>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</si>
  <si>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</si>
  <si>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</si>
  <si>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</si>
  <si>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</si>
  <si>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</si>
  <si>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</si>
  <si>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</si>
  <si>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</si>
  <si>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</si>
  <si>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</si>
  <si>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</si>
  <si>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</si>
  <si>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</si>
  <si>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</si>
  <si>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</si>
  <si>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</si>
  <si>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</si>
  <si>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</si>
  <si>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</si>
  <si>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</si>
  <si>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</si>
  <si>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</si>
  <si>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</si>
  <si>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</si>
  <si>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</si>
  <si>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</si>
  <si>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</si>
  <si>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</si>
  <si>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</si>
  <si>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</si>
  <si>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</si>
  <si>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</si>
  <si>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</si>
  <si>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</si>
  <si>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</si>
  <si>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</si>
  <si>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</si>
  <si>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</si>
  <si>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</si>
  <si>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</si>
  <si>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</si>
  <si>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</si>
  <si>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</si>
  <si>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</si>
  <si>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</si>
  <si>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</si>
  <si>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</si>
  <si>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</si>
  <si>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</si>
  <si>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</si>
  <si>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</si>
  <si>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</si>
  <si>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</si>
  <si>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</si>
  <si>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</si>
  <si>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</si>
  <si>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</si>
  <si>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</si>
  <si>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</si>
  <si>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</si>
  <si>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</si>
  <si>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</si>
  <si>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</si>
  <si>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</si>
  <si>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</si>
  <si>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</si>
  <si>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</si>
  <si>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</si>
  <si>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</si>
  <si>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</si>
  <si>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</si>
  <si>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</si>
  <si>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</si>
  <si>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</si>
  <si>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</si>
  <si>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</si>
  <si>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</si>
  <si>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</si>
  <si>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</si>
  <si>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</si>
  <si>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</si>
  <si>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</si>
  <si>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</si>
  <si>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</si>
  <si>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</si>
  <si>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</si>
  <si>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</si>
  <si>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</si>
  <si>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</si>
  <si>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</si>
  <si>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</si>
  <si>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</si>
  <si>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</si>
  <si>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</si>
  <si>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</si>
  <si>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</si>
  <si>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</si>
  <si>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</si>
  <si>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</si>
  <si>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</si>
  <si>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</si>
  <si>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</si>
  <si>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</si>
  <si>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</si>
  <si>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</si>
  <si>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</si>
  <si>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</si>
  <si>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</si>
  <si>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</si>
  <si>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</si>
  <si>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</si>
  <si>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</si>
  <si>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</si>
  <si>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</si>
  <si>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</si>
  <si>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</si>
  <si>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</si>
  <si>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</si>
  <si>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</si>
  <si>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</si>
  <si>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</si>
  <si>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</si>
  <si>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</si>
  <si>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</si>
  <si>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</si>
  <si>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</si>
  <si>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</si>
  <si>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</si>
  <si>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</si>
  <si>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</si>
  <si>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</si>
  <si>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</si>
  <si>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</si>
  <si>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</si>
  <si>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</si>
  <si>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</si>
  <si>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</si>
  <si>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</si>
  <si>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</si>
  <si>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</si>
  <si>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</si>
  <si>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</si>
  <si>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</si>
  <si>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</si>
  <si>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</si>
  <si>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</si>
  <si>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</si>
  <si>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</si>
  <si>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</si>
  <si>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</si>
  <si>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</si>
  <si>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</si>
  <si>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</si>
  <si>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</si>
  <si>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</si>
  <si>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</si>
  <si>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</si>
  <si>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</si>
  <si>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</si>
  <si>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</si>
  <si>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</si>
  <si>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</si>
  <si>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</si>
  <si>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</si>
  <si>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</si>
  <si>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</si>
  <si>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</si>
  <si>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</si>
  <si>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</si>
  <si>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</si>
  <si>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</si>
  <si>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</si>
  <si>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</si>
  <si>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</si>
  <si>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</si>
  <si>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</si>
  <si>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</si>
  <si>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</si>
  <si>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</si>
  <si>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</si>
  <si>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</si>
  <si>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</si>
  <si>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</si>
  <si>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</si>
  <si>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</si>
  <si>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</si>
  <si>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</si>
  <si>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</si>
  <si>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</si>
  <si>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</si>
  <si>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</si>
  <si>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</si>
  <si>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</si>
  <si>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</si>
  <si>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</si>
  <si>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</si>
  <si>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</si>
  <si>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</si>
  <si>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</si>
  <si>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</si>
  <si>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</si>
  <si>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</si>
  <si>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</si>
  <si>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</si>
  <si>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</si>
  <si>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</si>
  <si>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</si>
  <si>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</si>
  <si>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</si>
  <si>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</si>
  <si>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</si>
  <si>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</si>
  <si>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</si>
  <si>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</si>
  <si>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</si>
  <si>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</si>
  <si>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</si>
  <si>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</si>
  <si>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</si>
  <si>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</si>
  <si>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</si>
  <si>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</si>
  <si>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</si>
  <si>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</si>
  <si>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</si>
  <si>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</si>
  <si>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</si>
  <si>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</si>
  <si>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</si>
  <si>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</si>
  <si>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</si>
  <si>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</si>
  <si>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</si>
  <si>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</si>
  <si>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</si>
  <si>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</si>
  <si>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</si>
  <si>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</si>
  <si>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</si>
  <si>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</si>
  <si>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</si>
  <si>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</si>
  <si>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</si>
  <si>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</si>
  <si>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</si>
  <si>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</si>
  <si>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</si>
  <si>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</si>
  <si>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</si>
  <si>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</si>
  <si>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</si>
  <si>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</si>
  <si>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</si>
  <si>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</si>
  <si>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</si>
  <si>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</si>
  <si>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</si>
  <si>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</si>
  <si>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</si>
  <si>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</si>
  <si>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</si>
  <si>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</si>
  <si>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</si>
  <si>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</si>
  <si>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</si>
  <si>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</si>
  <si>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</si>
  <si>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</si>
  <si>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</si>
  <si>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</si>
  <si>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</si>
  <si>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</si>
  <si>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</si>
  <si>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</si>
  <si>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</si>
  <si>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</si>
  <si>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</si>
  <si>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</si>
  <si>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</si>
  <si>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</si>
  <si>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</si>
  <si>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</si>
  <si>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</si>
  <si>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</si>
  <si>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</si>
  <si>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</si>
  <si>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</si>
  <si>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</si>
  <si>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</si>
  <si>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</si>
  <si>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</si>
  <si>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</si>
  <si>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</si>
  <si>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</si>
  <si>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</si>
  <si>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</si>
  <si>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</si>
  <si>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</si>
  <si>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</si>
  <si>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</si>
  <si>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</si>
  <si>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</si>
  <si>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</si>
  <si>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</si>
  <si>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</si>
  <si>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</si>
  <si>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</si>
  <si>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</si>
  <si>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</si>
  <si>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</si>
  <si>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</si>
  <si>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</si>
  <si>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</si>
  <si>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</si>
  <si>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</si>
  <si>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</si>
  <si>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</si>
  <si>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</si>
  <si>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</si>
  <si>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</si>
  <si>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</si>
  <si>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</si>
  <si>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</si>
  <si>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</si>
  <si>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</si>
  <si>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</si>
  <si>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</si>
  <si>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</si>
  <si>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</si>
  <si>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</si>
  <si>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</si>
  <si>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</si>
  <si>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</si>
  <si>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</si>
  <si>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</si>
  <si>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</si>
  <si>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</si>
  <si>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</si>
  <si>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</si>
  <si>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</si>
  <si>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</si>
  <si>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</si>
  <si>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</si>
  <si>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</si>
  <si>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</si>
  <si>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</si>
  <si>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</si>
  <si>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</si>
  <si>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</si>
  <si>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</si>
  <si>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</si>
  <si>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</si>
  <si>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</si>
  <si>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</si>
  <si>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</si>
  <si>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</si>
  <si>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</si>
  <si>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</si>
  <si>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</si>
  <si>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</si>
  <si>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</si>
  <si>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</si>
  <si>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</si>
  <si>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</si>
  <si>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</si>
  <si>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</si>
  <si>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</si>
  <si>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</si>
  <si>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</si>
  <si>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</si>
  <si>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</si>
  <si>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</si>
  <si>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</si>
  <si>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</si>
  <si>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</si>
  <si>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</si>
  <si>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</si>
  <si>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</si>
  <si>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</si>
  <si>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</si>
  <si>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</si>
  <si>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</si>
  <si>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</si>
  <si>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</si>
  <si>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</si>
  <si>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</si>
  <si>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</si>
  <si>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</si>
  <si>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</si>
  <si>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</si>
  <si>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</si>
  <si>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</si>
  <si>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</si>
  <si>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</si>
  <si>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</si>
  <si>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</si>
  <si>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</si>
  <si>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</si>
  <si>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</si>
  <si>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</si>
  <si>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</si>
  <si>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</si>
  <si>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</si>
  <si>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</si>
  <si>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</si>
  <si>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</si>
  <si>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</si>
  <si>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</si>
  <si>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</si>
  <si>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</si>
  <si>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</si>
  <si>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</si>
  <si>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</si>
  <si>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</si>
  <si>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</si>
  <si>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</si>
  <si>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</si>
  <si>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</si>
  <si>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</si>
  <si>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</si>
  <si>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</si>
  <si>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</si>
  <si>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</si>
  <si>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</si>
  <si>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</si>
  <si>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</si>
  <si>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</si>
  <si>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</si>
  <si>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</si>
  <si>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</si>
  <si>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</si>
  <si>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</si>
  <si>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</si>
  <si>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</si>
  <si>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</si>
  <si>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</si>
  <si>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</si>
  <si>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</si>
  <si>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</si>
  <si>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</si>
  <si>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</si>
  <si>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</si>
  <si>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</si>
  <si>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</si>
  <si>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</si>
  <si>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</si>
  <si>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</si>
  <si>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</si>
  <si>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</si>
  <si>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</si>
  <si>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</si>
  <si>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</si>
  <si>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</si>
  <si>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</si>
  <si>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</si>
  <si>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</si>
  <si>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</si>
  <si>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</si>
  <si>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</si>
  <si>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</si>
  <si>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</si>
  <si>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</si>
  <si>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</si>
  <si>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</si>
  <si>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</si>
  <si>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</si>
  <si>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</si>
  <si>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</si>
  <si>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</si>
  <si>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</si>
  <si>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</si>
  <si>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</si>
  <si>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</si>
  <si>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</si>
  <si>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</si>
  <si>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</si>
  <si>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</si>
  <si>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</si>
  <si>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</si>
  <si>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</si>
  <si>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</si>
  <si>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</si>
  <si>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</si>
  <si>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</si>
  <si>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</si>
  <si>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</si>
  <si>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</si>
  <si>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</si>
  <si>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</si>
  <si>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</si>
  <si>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</si>
  <si>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</si>
  <si>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</si>
  <si>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</si>
  <si>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</si>
  <si>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</si>
  <si>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</si>
  <si>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</si>
  <si>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</si>
  <si>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</si>
  <si>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</si>
  <si>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</si>
  <si>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</si>
  <si>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</si>
  <si>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</si>
  <si>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</si>
  <si>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</si>
  <si>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</si>
  <si>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</si>
  <si>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</si>
  <si>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</si>
  <si>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</si>
  <si>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</si>
  <si>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</si>
  <si>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</si>
  <si>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</si>
  <si>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</si>
  <si>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</si>
  <si>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</si>
  <si>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</si>
  <si>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</si>
  <si>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</si>
  <si>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</si>
  <si>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</si>
  <si>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</si>
  <si>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</si>
  <si>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</si>
  <si>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</si>
  <si>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</si>
  <si>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</si>
  <si>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</si>
  <si>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</si>
  <si>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</si>
  <si>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</si>
  <si>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</si>
  <si>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</si>
  <si>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</si>
  <si>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</si>
  <si>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</si>
  <si>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</si>
  <si>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</si>
  <si>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</si>
  <si>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</si>
  <si>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</si>
  <si>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</si>
  <si>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</si>
  <si>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</si>
  <si>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</si>
  <si>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</si>
  <si>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</si>
  <si>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</si>
  <si>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</si>
  <si>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</si>
  <si>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</si>
  <si>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</si>
  <si>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</si>
  <si>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</si>
  <si>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</si>
  <si>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</si>
  <si>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</si>
  <si>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</si>
  <si>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</si>
  <si>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</si>
  <si>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</si>
  <si>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</si>
  <si>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</si>
  <si>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</si>
  <si>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</si>
  <si>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</si>
  <si>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</si>
  <si>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</si>
  <si>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</si>
  <si>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</si>
  <si>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</si>
  <si>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</si>
  <si>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</si>
  <si>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</si>
  <si>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</si>
  <si>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</si>
  <si>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</si>
  <si>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</si>
  <si>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</si>
  <si>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</si>
  <si>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</si>
  <si>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</si>
  <si>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</si>
  <si>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</si>
  <si>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</si>
  <si>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</si>
  <si>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</si>
  <si>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</si>
  <si>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</si>
  <si>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</si>
  <si>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</si>
  <si>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</si>
  <si>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</si>
  <si>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</si>
  <si>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</si>
  <si>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</si>
  <si>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</si>
  <si>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</si>
  <si>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</si>
  <si>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</si>
  <si>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</si>
  <si>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</si>
  <si>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</si>
  <si>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</si>
  <si>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</si>
  <si>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</si>
  <si>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</si>
  <si>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</si>
  <si>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</si>
  <si>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</si>
  <si>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</si>
  <si>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</si>
  <si>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</si>
  <si>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</si>
  <si>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</si>
  <si>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</si>
  <si>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</si>
  <si>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</si>
  <si>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</si>
  <si>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</si>
  <si>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</si>
  <si>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</si>
  <si>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</si>
  <si>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</si>
  <si>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</si>
  <si>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</si>
  <si>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</si>
  <si>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</si>
  <si>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</si>
  <si>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</si>
  <si>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</si>
  <si>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</si>
  <si>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</si>
  <si>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</si>
  <si>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</si>
  <si>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</si>
  <si>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</si>
  <si>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</si>
  <si>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</si>
  <si>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</si>
  <si>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</si>
  <si>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</si>
  <si>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</si>
  <si>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</si>
  <si>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</si>
  <si>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</si>
  <si>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</si>
  <si>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</si>
  <si>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</si>
  <si>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</si>
  <si>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</si>
  <si>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</si>
  <si>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</si>
  <si>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</si>
  <si>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</si>
  <si>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</si>
  <si>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</si>
  <si>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</si>
  <si>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</si>
  <si>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</si>
  <si>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</si>
  <si>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</si>
  <si>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</si>
  <si>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</si>
  <si>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</si>
  <si>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</si>
  <si>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</si>
  <si>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</si>
  <si>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</si>
  <si>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</si>
  <si>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</si>
  <si>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</si>
  <si>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</si>
  <si>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</si>
  <si>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</si>
  <si>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</si>
  <si>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</si>
  <si>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</si>
  <si>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</si>
  <si>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</si>
  <si>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</si>
  <si>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</si>
  <si>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</si>
  <si>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</si>
  <si>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</si>
  <si>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</si>
  <si>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</si>
  <si>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</si>
  <si>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</si>
  <si>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</si>
  <si>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</si>
  <si>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</si>
  <si>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</si>
  <si>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</si>
  <si>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</si>
  <si>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</si>
  <si>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</si>
  <si>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</si>
  <si>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</si>
  <si>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</si>
  <si>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</si>
  <si>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</si>
  <si>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</si>
  <si>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</si>
  <si>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</si>
  <si>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</si>
  <si>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</si>
  <si>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</si>
  <si>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</si>
  <si>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</si>
  <si>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</si>
  <si>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</si>
  <si>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</si>
  <si>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</si>
  <si>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</si>
  <si>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</si>
  <si>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</si>
  <si>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</si>
  <si>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</si>
  <si>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</si>
  <si>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</si>
  <si>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</si>
  <si>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</si>
  <si>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</si>
  <si>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</si>
  <si>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</si>
  <si>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</si>
  <si>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</si>
  <si>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</si>
  <si>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</si>
  <si>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</si>
  <si>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</si>
  <si>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</si>
  <si>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</si>
  <si>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</si>
  <si>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</si>
  <si>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</si>
  <si>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</si>
  <si>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</si>
  <si>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</si>
  <si>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</si>
  <si>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</si>
  <si>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</si>
  <si>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</si>
  <si>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</si>
  <si>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</si>
  <si>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</si>
  <si>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</si>
  <si>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</si>
  <si>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</si>
  <si>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</si>
  <si>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</si>
  <si>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</si>
  <si>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</si>
  <si>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</si>
  <si>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</si>
  <si>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</si>
  <si>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</si>
  <si>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</si>
  <si>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</si>
  <si>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</si>
  <si>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</si>
  <si>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</si>
  <si>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</si>
  <si>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</si>
  <si>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</si>
  <si>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</si>
  <si>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</si>
  <si>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</si>
  <si>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</si>
  <si>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</si>
  <si>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</si>
  <si>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</si>
  <si>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</si>
  <si>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</si>
  <si>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</si>
  <si>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</si>
  <si>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</si>
  <si>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</si>
  <si>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</si>
  <si>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</si>
  <si>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</si>
  <si>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</si>
  <si>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</si>
  <si>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</si>
  <si>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</si>
  <si>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</si>
  <si>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</si>
  <si>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</si>
  <si>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</si>
  <si>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</si>
  <si>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</si>
  <si>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</si>
  <si>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</si>
  <si>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</si>
  <si>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</si>
  <si>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</si>
  <si>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</si>
  <si>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</si>
  <si>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</si>
  <si>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</si>
  <si>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</si>
  <si>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</si>
  <si>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</si>
  <si>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</si>
  <si>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</si>
  <si>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</si>
  <si>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</si>
  <si>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</si>
  <si>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</si>
  <si>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</si>
  <si>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</si>
  <si>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</si>
  <si>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</si>
  <si>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</si>
  <si>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</si>
  <si>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</si>
  <si>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</si>
  <si>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</si>
  <si>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</si>
  <si>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</si>
  <si>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</si>
  <si>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</si>
  <si>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</si>
  <si>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</si>
  <si>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</si>
  <si>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</si>
  <si>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</si>
  <si>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</si>
  <si>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</si>
  <si>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</si>
  <si>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</si>
  <si>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</si>
  <si>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</si>
  <si>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</si>
  <si>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</si>
  <si>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</si>
  <si>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</si>
  <si>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</si>
  <si>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</si>
  <si>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</si>
  <si>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</si>
  <si>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</si>
  <si>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</si>
  <si>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</si>
  <si>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</si>
  <si>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</si>
  <si>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</si>
  <si>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</si>
  <si>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</si>
  <si>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</si>
  <si>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</si>
  <si>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</si>
  <si>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</si>
  <si>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</si>
  <si>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</si>
  <si>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</si>
  <si>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</si>
  <si>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</si>
  <si>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</si>
  <si>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</si>
  <si>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</si>
  <si>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</si>
  <si>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</si>
  <si>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</si>
  <si>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</si>
  <si>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</si>
  <si>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</si>
  <si>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</si>
  <si>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</si>
  <si>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</si>
  <si>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</si>
  <si>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</si>
  <si>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</si>
  <si>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</si>
  <si>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</si>
  <si>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</si>
  <si>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</si>
  <si>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</si>
  <si>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</si>
  <si>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</si>
  <si>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</si>
  <si>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</si>
  <si>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</si>
  <si>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</si>
  <si>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</si>
  <si>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</si>
  <si>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</si>
  <si>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</si>
  <si>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</si>
  <si>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</si>
  <si>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</si>
  <si>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</si>
  <si>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</si>
  <si>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</si>
  <si>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</si>
  <si>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</si>
  <si>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</si>
  <si>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</si>
  <si>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</si>
  <si>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</si>
  <si>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</si>
  <si>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</si>
  <si>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</si>
  <si>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</si>
  <si>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</si>
  <si>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</si>
  <si>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</si>
  <si>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</si>
  <si>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</si>
  <si>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</si>
  <si>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</si>
  <si>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</si>
  <si>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</si>
  <si>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</si>
  <si>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</si>
  <si>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</si>
  <si>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</si>
  <si>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</si>
  <si>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</si>
  <si>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</si>
  <si>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</si>
  <si>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</si>
  <si>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</si>
  <si>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</si>
  <si>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</si>
  <si>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</si>
  <si>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</si>
  <si>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</si>
  <si>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</si>
  <si>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</si>
  <si>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</si>
  <si>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</si>
  <si>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</si>
  <si>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</si>
  <si>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</si>
  <si>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</si>
  <si>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</si>
  <si>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</si>
  <si>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</si>
  <si>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</si>
  <si>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</si>
  <si>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</si>
  <si>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</si>
  <si>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</si>
  <si>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</si>
  <si>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</si>
  <si>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</si>
  <si>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</si>
  <si>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</si>
  <si>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</si>
  <si>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</si>
  <si>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</si>
  <si>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</si>
  <si>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</si>
  <si>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</si>
  <si>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</si>
  <si>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</si>
  <si>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</si>
  <si>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</si>
  <si>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</si>
  <si>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</si>
  <si>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</si>
  <si>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</si>
  <si>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</si>
  <si>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</si>
  <si>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</si>
  <si>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</si>
  <si>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</si>
  <si>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</si>
  <si>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</si>
  <si>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</si>
  <si>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</si>
  <si>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</si>
  <si>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</si>
  <si>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</si>
  <si>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</si>
  <si>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</si>
  <si>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</si>
  <si>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</si>
  <si>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</si>
  <si>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</si>
  <si>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</si>
  <si>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</si>
  <si>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</si>
  <si>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</si>
  <si>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</si>
  <si>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</si>
  <si>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</si>
  <si>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</si>
  <si>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</si>
  <si>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</si>
  <si>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</si>
  <si>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</si>
  <si>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</si>
  <si>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</si>
  <si>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</si>
  <si>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</si>
  <si>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</si>
  <si>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</si>
  <si>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</si>
  <si>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</si>
  <si>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</si>
  <si>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</si>
  <si>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</si>
  <si>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</si>
  <si>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</si>
  <si>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</si>
  <si>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</si>
  <si>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</si>
  <si>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</si>
  <si>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</si>
  <si>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</si>
  <si>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</si>
  <si>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</si>
  <si>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</si>
  <si>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</si>
  <si>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</si>
  <si>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</si>
  <si>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</si>
  <si>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</si>
  <si>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</si>
  <si>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</si>
  <si>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</si>
  <si>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</si>
  <si>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</si>
  <si>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</si>
  <si>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</si>
  <si>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</si>
  <si>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</si>
  <si>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</si>
  <si>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</si>
  <si>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</si>
  <si>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</si>
  <si>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</si>
  <si>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</si>
  <si>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</si>
  <si>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</si>
  <si>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</si>
  <si>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</si>
  <si>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</si>
  <si>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</si>
  <si>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</si>
  <si>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</si>
  <si>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</si>
  <si>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</si>
  <si>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</si>
  <si>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</si>
  <si>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</si>
  <si>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</si>
  <si>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</si>
  <si>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</si>
  <si>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</si>
  <si>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</si>
  <si>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</si>
  <si>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</si>
  <si>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</si>
  <si>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</si>
  <si>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</si>
  <si>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</si>
  <si>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</si>
  <si>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</si>
  <si>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</si>
  <si>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</si>
  <si>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</si>
  <si>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</si>
  <si>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</si>
  <si>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</si>
  <si>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</si>
  <si>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</si>
  <si>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</si>
  <si>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</si>
  <si>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</si>
  <si>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</si>
  <si>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</si>
  <si>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</si>
  <si>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</si>
  <si>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</si>
  <si>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</si>
  <si>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</si>
  <si>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</si>
  <si>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</si>
  <si>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</si>
  <si>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</si>
  <si>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</si>
  <si>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</si>
  <si>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</si>
  <si>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</si>
  <si>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</si>
  <si>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</si>
  <si>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</si>
  <si>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</si>
  <si>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</si>
  <si>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</si>
  <si>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</si>
  <si>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</si>
  <si>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</si>
  <si>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</si>
  <si>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</si>
  <si>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</si>
  <si>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</si>
  <si>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</si>
  <si>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</si>
  <si>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</si>
  <si>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</si>
  <si>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</si>
  <si>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</si>
  <si>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</si>
  <si>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</si>
  <si>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</si>
  <si>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</si>
  <si>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</si>
  <si>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</si>
  <si>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</si>
  <si>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</si>
  <si>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</si>
  <si>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</si>
  <si>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</si>
  <si>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</si>
  <si>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</si>
  <si>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</si>
  <si>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</si>
  <si>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</si>
  <si>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</si>
  <si>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</si>
  <si>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</si>
  <si>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</si>
  <si>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</si>
  <si>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</si>
  <si>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</si>
  <si>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</si>
  <si>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</si>
  <si>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</si>
  <si>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</si>
  <si>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</si>
  <si>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</si>
  <si>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</si>
  <si>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</si>
  <si>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</si>
  <si>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</si>
  <si>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</si>
  <si>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</si>
  <si>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</si>
  <si>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</si>
  <si>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</si>
  <si>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</si>
  <si>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</si>
  <si>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</si>
  <si>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</si>
  <si>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</si>
  <si>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</si>
  <si>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</si>
  <si>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</si>
  <si>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</si>
  <si>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</si>
  <si>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</si>
  <si>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</si>
  <si>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</si>
  <si>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</si>
  <si>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</si>
  <si>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</si>
  <si>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</si>
  <si>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</si>
  <si>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</si>
  <si>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</si>
  <si>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</si>
  <si>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</si>
  <si>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</si>
  <si>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</si>
  <si>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</si>
  <si>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</si>
  <si>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</si>
  <si>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</si>
  <si>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</si>
  <si>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</si>
  <si>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</si>
  <si>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</si>
  <si>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</si>
  <si>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</si>
  <si>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</si>
  <si>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</si>
  <si>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</si>
  <si>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</si>
  <si>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</si>
  <si>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</si>
  <si>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</si>
  <si>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</si>
  <si>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</si>
  <si>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</si>
  <si>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</si>
  <si>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</si>
  <si>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</si>
  <si>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</si>
  <si>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</si>
  <si>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</si>
  <si>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</si>
  <si>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</si>
  <si>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</si>
  <si>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</si>
  <si>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</si>
  <si>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</si>
  <si>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</si>
  <si>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</si>
  <si>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</si>
  <si>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</si>
  <si>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</si>
  <si>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</si>
  <si>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</si>
  <si>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</si>
  <si>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</si>
  <si>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</si>
  <si>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</si>
  <si>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</si>
  <si>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</si>
  <si>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</si>
  <si>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</si>
  <si>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</si>
  <si>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</si>
  <si>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</si>
  <si>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</si>
  <si>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</si>
  <si>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</si>
  <si>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</si>
  <si>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</si>
  <si>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</si>
  <si>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</si>
  <si>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</si>
  <si>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</si>
  <si>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</si>
  <si>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</si>
  <si>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</si>
  <si>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</si>
  <si>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</si>
  <si>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</si>
  <si>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</si>
  <si>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</si>
  <si>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</si>
  <si>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</si>
  <si>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</si>
  <si>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</si>
  <si>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</si>
  <si>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</si>
  <si>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</si>
  <si>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</si>
  <si>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</si>
  <si>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</si>
  <si>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</si>
  <si>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</si>
  <si>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</si>
  <si>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</si>
  <si>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</si>
  <si>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</si>
  <si>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</si>
  <si>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</si>
  <si>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</si>
  <si>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</si>
  <si>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</si>
  <si>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</si>
  <si>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</si>
  <si>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</si>
  <si>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</si>
  <si>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</si>
  <si>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</si>
  <si>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</si>
  <si>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</si>
  <si>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</si>
  <si>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</si>
  <si>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</si>
  <si>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</si>
  <si>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</si>
  <si>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</si>
  <si>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</si>
  <si>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</si>
  <si>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</si>
  <si>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</si>
  <si>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</si>
  <si>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</si>
  <si>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</si>
  <si>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</si>
  <si>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</si>
  <si>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</si>
  <si>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</si>
  <si>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</si>
  <si>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</si>
  <si>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</si>
  <si>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</si>
  <si>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</si>
  <si>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</si>
  <si>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</si>
  <si>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</si>
  <si>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</si>
  <si>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</si>
  <si>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</si>
  <si>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</si>
  <si>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</si>
  <si>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</si>
  <si>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</si>
  <si>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</si>
  <si>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</si>
  <si>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</si>
  <si>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</si>
  <si>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</si>
  <si>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</si>
  <si>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</si>
  <si>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</si>
  <si>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</si>
  <si>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</si>
  <si>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</si>
  <si>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</si>
  <si>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</si>
  <si>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</si>
  <si>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</si>
  <si>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</si>
  <si>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</si>
  <si>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</si>
  <si>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</si>
  <si>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</si>
  <si>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</si>
  <si>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</si>
  <si>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</si>
  <si>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</si>
  <si>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</si>
  <si>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</si>
  <si>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</si>
  <si>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</si>
  <si>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</si>
  <si>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</si>
  <si>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</si>
  <si>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</si>
  <si>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</si>
  <si>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</si>
  <si>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</si>
  <si>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</si>
  <si>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</si>
  <si>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</si>
  <si>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</si>
  <si>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</si>
  <si>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</si>
  <si>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</si>
  <si>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</si>
  <si>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</si>
  <si>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</si>
  <si>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</si>
  <si>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</si>
  <si>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</si>
  <si>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</si>
  <si>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</si>
  <si>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</si>
  <si>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</si>
  <si>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</si>
  <si>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</si>
  <si>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</si>
  <si>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</si>
  <si>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</si>
  <si>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</si>
  <si>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</si>
  <si>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</si>
  <si>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</si>
  <si>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</si>
  <si>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</si>
  <si>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</si>
  <si>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</si>
  <si>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</si>
  <si>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</si>
  <si>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</si>
  <si>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</si>
  <si>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</si>
  <si>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</si>
  <si>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</si>
  <si>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</si>
  <si>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</si>
  <si>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</si>
  <si>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</si>
  <si>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</si>
  <si>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</si>
  <si>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</si>
  <si>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</si>
  <si>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</si>
  <si>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</si>
  <si>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</si>
  <si>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</si>
  <si>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</si>
  <si>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</si>
  <si>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</si>
  <si>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</si>
  <si>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</si>
  <si>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</si>
  <si>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</si>
  <si>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</si>
  <si>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</si>
  <si>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</si>
  <si>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</si>
  <si>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</si>
  <si>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</si>
  <si>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</si>
  <si>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</si>
  <si>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</si>
  <si>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</si>
  <si>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</si>
  <si>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</si>
  <si>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</si>
  <si>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</si>
  <si>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</si>
  <si>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</si>
  <si>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</si>
  <si>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</si>
  <si>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</si>
  <si>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</si>
  <si>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</si>
  <si>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</si>
  <si>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</si>
  <si>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</si>
  <si>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</si>
  <si>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</si>
  <si>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</si>
  <si>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</si>
  <si>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</si>
  <si>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</si>
  <si>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</si>
  <si>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</si>
  <si>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</si>
  <si>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</si>
  <si>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</si>
  <si>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</si>
  <si>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</si>
  <si>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</si>
  <si>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</si>
  <si>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</si>
  <si>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</si>
  <si>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</si>
  <si>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</si>
  <si>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</si>
  <si>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</si>
  <si>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</si>
  <si>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</si>
  <si>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</si>
  <si>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</si>
  <si>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</si>
  <si>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</si>
  <si>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</si>
  <si>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</si>
  <si>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</si>
  <si>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</si>
  <si>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</si>
  <si>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</si>
  <si>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</si>
  <si>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</si>
  <si>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</si>
  <si>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</si>
  <si>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</si>
  <si>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</si>
  <si>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</si>
  <si>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</si>
  <si>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</si>
  <si>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</si>
  <si>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</si>
  <si>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</si>
  <si>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</si>
  <si>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</si>
  <si>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</si>
  <si>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</si>
  <si>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</si>
  <si>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</si>
  <si>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</si>
  <si>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</si>
  <si>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</si>
  <si>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</si>
  <si>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</si>
  <si>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</si>
  <si>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</si>
  <si>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</si>
  <si>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</si>
  <si>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</si>
  <si>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</si>
  <si>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</si>
  <si>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</si>
  <si>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</si>
  <si>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</si>
  <si>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</si>
  <si>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</si>
  <si>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</si>
  <si>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</si>
  <si>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</si>
  <si>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</si>
  <si>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</si>
  <si>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</si>
  <si>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</si>
  <si>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</si>
  <si>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</si>
  <si>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</si>
  <si>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</si>
  <si>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</si>
  <si>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</si>
  <si>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</si>
  <si>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</si>
  <si>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</si>
  <si>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</si>
  <si>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</si>
  <si>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</si>
  <si>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</si>
  <si>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</si>
  <si>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</si>
  <si>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</si>
  <si>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</si>
  <si>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</si>
  <si>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</si>
  <si>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</si>
  <si>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</si>
  <si>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</si>
  <si>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</si>
  <si>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</si>
  <si>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</si>
  <si>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</si>
  <si>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</si>
  <si>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</si>
  <si>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</si>
  <si>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</si>
  <si>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</si>
  <si>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</si>
  <si>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</si>
  <si>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</si>
  <si>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</si>
  <si>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</si>
  <si>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</si>
  <si>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</si>
  <si>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</si>
  <si>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</si>
  <si>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</si>
  <si>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</si>
  <si>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</si>
  <si>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</si>
  <si>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</si>
  <si>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</si>
  <si>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</si>
  <si>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</si>
  <si>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</si>
  <si>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</si>
  <si>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</si>
  <si>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</si>
  <si>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</si>
  <si>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</si>
  <si>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</si>
  <si>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</si>
  <si>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</si>
  <si>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</si>
  <si>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</si>
  <si>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</si>
  <si>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</si>
  <si>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</si>
  <si>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</si>
  <si>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</si>
  <si>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</si>
  <si>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</si>
  <si>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</si>
  <si>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</si>
  <si>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</si>
  <si>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</si>
  <si>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</si>
  <si>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</si>
  <si>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</si>
  <si>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</si>
  <si>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</si>
  <si>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</si>
  <si>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</si>
  <si>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</si>
  <si>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</si>
  <si>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</si>
  <si>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</si>
  <si>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</si>
  <si>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</si>
  <si>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</si>
  <si>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</si>
  <si>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</si>
  <si>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</si>
  <si>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</si>
  <si>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</si>
  <si>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</si>
  <si>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</si>
  <si>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</si>
  <si>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</si>
  <si>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</si>
  <si>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</si>
  <si>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</si>
  <si>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</si>
  <si>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</si>
  <si>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</si>
  <si>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</si>
  <si>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</si>
  <si>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</si>
  <si>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</si>
  <si>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</si>
  <si>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</si>
  <si>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</si>
  <si>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</si>
  <si>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</si>
  <si>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</si>
  <si>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</si>
  <si>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</si>
  <si>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</si>
  <si>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</si>
  <si>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</si>
  <si>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</si>
  <si>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</si>
  <si>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</si>
  <si>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</si>
  <si>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</si>
  <si>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</si>
  <si>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</si>
  <si>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</si>
  <si>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</si>
  <si>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</si>
  <si>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</si>
  <si>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</si>
  <si>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</si>
  <si>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</si>
  <si>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</si>
  <si>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</si>
  <si>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</si>
  <si>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</si>
  <si>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</si>
  <si>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</si>
  <si>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</si>
  <si>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</si>
  <si>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</si>
  <si>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</si>
  <si>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</si>
  <si>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</si>
  <si>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</si>
  <si>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</si>
  <si>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</si>
  <si>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</si>
  <si>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</si>
  <si>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</si>
  <si>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</si>
  <si>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</si>
  <si>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</si>
  <si>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</si>
  <si>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</si>
  <si>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</si>
  <si>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</si>
  <si>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</si>
  <si>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</si>
  <si>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</si>
  <si>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</si>
  <si>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</si>
  <si>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</si>
  <si>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</si>
  <si>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</si>
  <si>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</si>
  <si>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</si>
  <si>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</si>
  <si>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</si>
  <si>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</si>
  <si>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</si>
  <si>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</si>
  <si>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</si>
  <si>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</si>
  <si>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</si>
  <si>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</si>
  <si>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</si>
  <si>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</si>
  <si>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</si>
  <si>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</si>
  <si>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</si>
  <si>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</si>
  <si>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</si>
  <si>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</si>
  <si>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</si>
  <si>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</si>
  <si>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</si>
  <si>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</si>
  <si>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</si>
  <si>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</si>
  <si>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</si>
  <si>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</si>
  <si>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</si>
  <si>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</si>
  <si>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</si>
  <si>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</si>
  <si>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</si>
  <si>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</si>
  <si>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</si>
  <si>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</si>
  <si>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</si>
  <si>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</si>
  <si>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</si>
  <si>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</si>
  <si>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</si>
  <si>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</si>
  <si>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</si>
  <si>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</si>
  <si>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</si>
  <si>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</si>
  <si>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</si>
  <si>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</si>
  <si>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</si>
  <si>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</si>
  <si>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</si>
  <si>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</si>
  <si>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</si>
  <si>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</si>
  <si>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</si>
  <si>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</si>
  <si>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</si>
  <si>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</si>
  <si>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</si>
  <si>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</si>
  <si>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</si>
  <si>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</si>
  <si>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</si>
  <si>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</si>
  <si>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</si>
  <si>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</si>
  <si>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</si>
  <si>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</si>
  <si>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</si>
  <si>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</si>
  <si>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</si>
  <si>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</si>
  <si>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</si>
  <si>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</si>
  <si>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</si>
  <si>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</si>
  <si>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</si>
  <si>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</si>
  <si>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</si>
  <si>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</si>
  <si>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</si>
  <si>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</si>
  <si>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</si>
  <si>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</si>
  <si>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</si>
  <si>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</si>
  <si>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</si>
  <si>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</si>
  <si>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</si>
  <si>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</si>
  <si>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</si>
  <si>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</si>
  <si>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</si>
  <si>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</si>
  <si>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</si>
  <si>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</si>
  <si>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</si>
  <si>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</si>
  <si>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</si>
  <si>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</si>
  <si>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</si>
  <si>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</si>
  <si>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</si>
  <si>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</si>
  <si>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</si>
  <si>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</si>
  <si>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</si>
  <si>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</si>
  <si>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</si>
  <si>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</si>
  <si>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</si>
  <si>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</si>
  <si>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</si>
  <si>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</si>
  <si>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</si>
  <si>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</si>
  <si>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</si>
  <si>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</si>
  <si>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</si>
  <si>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</si>
  <si>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</si>
  <si>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</si>
  <si>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</si>
  <si>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</si>
  <si>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</si>
  <si>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</si>
  <si>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</si>
  <si>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</si>
  <si>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</si>
  <si>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</si>
  <si>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</si>
  <si>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</si>
  <si>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</si>
  <si>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</si>
  <si>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</si>
  <si>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</si>
  <si>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</si>
  <si>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</si>
  <si>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</si>
  <si>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</si>
  <si>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</si>
  <si>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</si>
  <si>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</si>
  <si>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</si>
  <si>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</si>
  <si>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</si>
  <si>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</si>
  <si>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</si>
  <si>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</si>
  <si>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</si>
  <si>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</si>
  <si>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</si>
  <si>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</si>
  <si>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</si>
  <si>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</si>
  <si>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</si>
  <si>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</si>
  <si>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</si>
  <si>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</si>
  <si>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</si>
  <si>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</si>
  <si>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</si>
  <si>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</si>
  <si>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</si>
  <si>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</si>
  <si>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</si>
  <si>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</si>
  <si>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</si>
  <si>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</si>
  <si>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</si>
  <si>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</si>
  <si>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</si>
  <si>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</si>
  <si>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</si>
  <si>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</si>
  <si>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</si>
  <si>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</si>
  <si>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</si>
  <si>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</si>
  <si>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</si>
  <si>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</si>
  <si>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</si>
  <si>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</si>
  <si>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</si>
  <si>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</si>
  <si>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</si>
  <si>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</si>
  <si>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</si>
  <si>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</si>
  <si>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</si>
  <si>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</si>
  <si>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</si>
  <si>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</si>
  <si>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</si>
  <si>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</si>
  <si>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</si>
  <si>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</si>
  <si>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</si>
  <si>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</si>
  <si>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</si>
  <si>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</si>
  <si>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</si>
  <si>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</si>
  <si>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</si>
  <si>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</si>
  <si>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</si>
  <si>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</si>
  <si>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</si>
  <si>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</si>
  <si>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</si>
  <si>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</si>
  <si>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</si>
  <si>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</si>
  <si>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</si>
  <si>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</si>
  <si>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</si>
  <si>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</si>
  <si>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</si>
  <si>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</si>
  <si>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</si>
  <si>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</si>
  <si>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</si>
  <si>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</si>
  <si>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</si>
  <si>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</si>
  <si>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</si>
  <si>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</si>
  <si>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</si>
  <si>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</si>
  <si>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</si>
  <si>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</si>
  <si>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</si>
  <si>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</si>
  <si>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</si>
  <si>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</si>
  <si>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</si>
  <si>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</si>
  <si>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</si>
  <si>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</si>
  <si>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</si>
  <si>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</si>
  <si>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</si>
  <si>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</si>
  <si>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</si>
  <si>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</si>
  <si>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</si>
  <si>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</si>
  <si>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</si>
  <si>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</si>
  <si>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</si>
  <si>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</si>
  <si>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</si>
  <si>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</si>
  <si>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</si>
  <si>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</si>
  <si>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</si>
  <si>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</si>
  <si>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</si>
  <si>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</si>
  <si>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</si>
  <si>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</si>
  <si>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</si>
  <si>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</si>
  <si>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</si>
  <si>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</si>
  <si>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</si>
  <si>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</si>
  <si>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</si>
  <si>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</si>
  <si>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</si>
  <si>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</si>
  <si>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</si>
  <si>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</si>
  <si>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</si>
  <si>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</si>
  <si>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</si>
  <si>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</si>
  <si>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</si>
  <si>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</si>
  <si>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</si>
  <si>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</si>
  <si>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</si>
  <si>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</si>
  <si>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</si>
  <si>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</si>
  <si>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</si>
  <si>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</si>
  <si>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</si>
  <si>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</si>
  <si>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</si>
  <si>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</si>
  <si>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</si>
  <si>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</si>
  <si>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</si>
  <si>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</si>
  <si>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</si>
  <si>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</si>
  <si>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</si>
  <si>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</si>
  <si>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</si>
  <si>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</si>
  <si>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</si>
  <si>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</si>
  <si>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</si>
  <si>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</si>
  <si>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</si>
  <si>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</si>
  <si>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</si>
  <si>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</si>
  <si>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</si>
  <si>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</si>
  <si>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</si>
  <si>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</si>
  <si>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</si>
  <si>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</si>
  <si>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</si>
  <si>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</si>
  <si>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</si>
  <si>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</si>
  <si>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</si>
  <si>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</si>
  <si>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</si>
  <si>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</si>
  <si>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</si>
  <si>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</si>
  <si>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</si>
  <si>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</si>
  <si>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</si>
  <si>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</si>
  <si>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</si>
  <si>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</si>
  <si>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</si>
  <si>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</si>
  <si>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</si>
  <si>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</si>
  <si>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</si>
  <si>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</si>
  <si>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</si>
  <si>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</si>
  <si>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</si>
  <si>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</si>
  <si>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</si>
  <si>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</si>
  <si>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</si>
  <si>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</si>
  <si>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</si>
  <si>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</si>
  <si>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</si>
  <si>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</si>
  <si>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</si>
  <si>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</si>
  <si>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</si>
  <si>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</si>
  <si>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</si>
  <si>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</si>
  <si>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</si>
  <si>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</si>
  <si>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</si>
  <si>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</si>
  <si>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</si>
  <si>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</si>
  <si>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</si>
  <si>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</si>
  <si>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</si>
  <si>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</si>
  <si>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</si>
  <si>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</si>
  <si>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</si>
  <si>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</si>
  <si>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</si>
  <si>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</si>
  <si>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</si>
  <si>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</si>
  <si>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</si>
  <si>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</si>
  <si>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</si>
  <si>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</si>
  <si>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</si>
  <si>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</si>
  <si>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</si>
  <si>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</si>
  <si>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</si>
  <si>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</si>
  <si>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</si>
  <si>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</si>
  <si>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</si>
  <si>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</si>
  <si>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</si>
  <si>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</si>
  <si>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</si>
  <si>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</si>
  <si>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</si>
  <si>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</si>
  <si>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</si>
  <si>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</si>
  <si>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</si>
  <si>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</si>
  <si>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</si>
  <si>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</si>
  <si>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</si>
  <si>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</si>
  <si>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</si>
  <si>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</si>
  <si>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</si>
  <si>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</si>
  <si>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</si>
  <si>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</si>
  <si>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</si>
  <si>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</si>
  <si>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</si>
  <si>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</si>
  <si>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</si>
  <si>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</si>
  <si>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</si>
  <si>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</si>
  <si>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</si>
  <si>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</si>
  <si>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</si>
  <si>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</si>
  <si>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</si>
  <si>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</si>
  <si>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</si>
  <si>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</si>
  <si>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</si>
  <si>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</si>
  <si>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</si>
  <si>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</si>
  <si>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</si>
  <si>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</si>
  <si>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</si>
  <si>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</si>
  <si>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</si>
  <si>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</si>
  <si>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</si>
  <si>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</si>
  <si>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</si>
  <si>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</si>
  <si>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</si>
  <si>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</si>
  <si>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</si>
  <si>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</si>
  <si>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</si>
  <si>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</si>
  <si>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</si>
  <si>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</si>
  <si>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</si>
  <si>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</si>
  <si>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</si>
  <si>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</si>
  <si>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</si>
  <si>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</si>
  <si>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</si>
  <si>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</si>
  <si>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</si>
  <si>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</si>
  <si>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</si>
  <si>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</si>
  <si>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</si>
  <si>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</si>
  <si>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</si>
  <si>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</si>
  <si>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</si>
  <si>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</si>
  <si>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</si>
  <si>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</si>
  <si>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</si>
  <si>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</si>
  <si>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</si>
  <si>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</si>
  <si>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</si>
  <si>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</si>
  <si>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</si>
  <si>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</si>
  <si>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</si>
  <si>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</si>
  <si>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</si>
  <si>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</si>
  <si>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</si>
  <si>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</si>
  <si>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</si>
  <si>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</si>
  <si>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</si>
  <si>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</si>
  <si>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</si>
  <si>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</si>
  <si>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</si>
  <si>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</si>
  <si>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</si>
  <si>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</si>
  <si>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</si>
  <si>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</si>
  <si>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</si>
  <si>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</si>
  <si>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</si>
  <si>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</si>
  <si>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</si>
  <si>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</si>
  <si>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</si>
  <si>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</si>
  <si>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</si>
  <si>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</si>
  <si>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</si>
  <si>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</si>
  <si>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</si>
  <si>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</si>
  <si>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</si>
  <si>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</si>
  <si>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</si>
  <si>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</si>
  <si>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</si>
  <si>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</si>
  <si>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</si>
  <si>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</si>
  <si>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</si>
  <si>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</si>
  <si>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</si>
  <si>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</si>
  <si>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</si>
  <si>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</si>
  <si>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</si>
  <si>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</si>
  <si>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</si>
  <si>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</si>
  <si>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</si>
  <si>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</si>
  <si>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</si>
  <si>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</si>
  <si>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</si>
  <si>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</si>
  <si>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</si>
  <si>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</si>
  <si>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</si>
  <si>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</si>
  <si>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</si>
  <si>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</si>
  <si>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</si>
  <si>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</si>
  <si>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</si>
  <si>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</si>
  <si>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</si>
  <si>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</si>
  <si>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</si>
  <si>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</si>
  <si>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</si>
  <si>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</si>
  <si>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</si>
  <si>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</si>
  <si>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</si>
  <si>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</si>
  <si>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</si>
  <si>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</si>
  <si>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</si>
  <si>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</si>
  <si>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</si>
  <si>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</si>
  <si>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</si>
  <si>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</si>
  <si>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</si>
  <si>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</si>
  <si>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</si>
  <si>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</si>
  <si>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</si>
  <si>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</si>
  <si>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</si>
  <si>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</si>
  <si>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</si>
  <si>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</si>
  <si>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</si>
  <si>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</si>
  <si>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</si>
  <si>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</si>
  <si>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</si>
  <si>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</si>
  <si>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</si>
  <si>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</si>
  <si>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</si>
  <si>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</si>
  <si>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</si>
  <si>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</si>
  <si>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</si>
  <si>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</si>
  <si>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</si>
  <si>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</si>
  <si>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</si>
  <si>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</si>
  <si>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</si>
  <si>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</si>
  <si>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</si>
  <si>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</si>
  <si>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</si>
  <si>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</si>
  <si>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</si>
  <si>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</si>
  <si>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</si>
  <si>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</si>
  <si>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</si>
  <si>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</si>
  <si>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</si>
  <si>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</si>
  <si>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</si>
  <si>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</si>
  <si>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</si>
  <si>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</si>
  <si>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</si>
  <si>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</si>
  <si>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</si>
  <si>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</si>
  <si>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</si>
  <si>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</si>
  <si>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</si>
  <si>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</si>
  <si>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</si>
  <si>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</si>
  <si>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</si>
  <si>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</si>
  <si>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</si>
  <si>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</si>
  <si>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</si>
  <si>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</si>
  <si>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</si>
  <si>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</si>
  <si>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</si>
  <si>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</si>
  <si>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</si>
  <si>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</si>
  <si>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</si>
  <si>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</si>
  <si>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</si>
  <si>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</si>
  <si>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</si>
  <si>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</si>
  <si>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</si>
  <si>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</si>
  <si>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</si>
  <si>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</si>
  <si>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</si>
  <si>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</si>
  <si>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</si>
  <si>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</si>
  <si>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</si>
  <si>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</si>
  <si>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</si>
  <si>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</si>
  <si>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</si>
  <si>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</si>
  <si>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</si>
  <si>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</si>
  <si>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</si>
  <si>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</si>
  <si>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</si>
  <si>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</si>
  <si>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</si>
  <si>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</si>
  <si>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</si>
  <si>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</si>
  <si>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</si>
  <si>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</si>
  <si>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</si>
  <si>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</si>
  <si>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</si>
  <si>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</si>
  <si>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</si>
  <si>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</si>
  <si>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</si>
  <si>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</si>
  <si>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</si>
  <si>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</si>
  <si>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</si>
  <si>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</si>
  <si>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</si>
  <si>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</si>
  <si>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</si>
  <si>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</si>
  <si>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</si>
  <si>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</si>
  <si>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</si>
  <si>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</si>
  <si>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</si>
  <si>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</si>
  <si>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</si>
  <si>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</si>
  <si>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</si>
  <si>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</si>
  <si>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</si>
  <si>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</si>
  <si>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</si>
  <si>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</si>
  <si>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</si>
  <si>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</si>
  <si>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</si>
  <si>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</si>
  <si>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</si>
  <si>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</si>
  <si>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</si>
  <si>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</si>
  <si>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</si>
  <si>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</si>
  <si>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</si>
  <si>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</si>
  <si>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</si>
  <si>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</si>
  <si>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</si>
  <si>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</si>
  <si>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</si>
  <si>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</si>
  <si>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</si>
  <si>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</si>
  <si>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</si>
  <si>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</si>
  <si>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</si>
  <si>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</si>
  <si>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</si>
  <si>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</si>
  <si>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</si>
  <si>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</si>
  <si>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</si>
  <si>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</si>
  <si>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</si>
  <si>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</si>
  <si>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</si>
  <si>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</si>
  <si>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</si>
  <si>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</si>
  <si>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</si>
  <si>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</si>
  <si>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</si>
  <si>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</si>
  <si>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</si>
  <si>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</si>
  <si>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</si>
  <si>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</si>
  <si>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</si>
  <si>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</si>
  <si>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</si>
  <si>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</si>
  <si>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</si>
  <si>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</si>
  <si>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</si>
  <si>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</si>
  <si>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</si>
  <si>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</si>
  <si>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</si>
  <si>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</si>
  <si>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</si>
  <si>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</si>
  <si>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</si>
  <si>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</si>
  <si>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</si>
  <si>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</si>
  <si>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</si>
  <si>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</si>
  <si>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</si>
  <si>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</si>
  <si>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</si>
  <si>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</si>
  <si>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</si>
  <si>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</si>
  <si>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</si>
  <si>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</si>
  <si>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</si>
  <si>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</si>
  <si>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</si>
  <si>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</si>
  <si>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</si>
  <si>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</si>
  <si>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</si>
  <si>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</si>
  <si>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</si>
  <si>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</si>
  <si>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</si>
  <si>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</si>
  <si>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</si>
  <si>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</si>
  <si>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</si>
  <si>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</si>
  <si>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</si>
  <si>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</si>
  <si>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</si>
  <si>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</si>
  <si>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</si>
  <si>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</si>
  <si>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</si>
  <si>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</si>
  <si>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</si>
  <si>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</si>
  <si>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</si>
  <si>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</si>
  <si>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</si>
  <si>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</si>
  <si>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</si>
  <si>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</si>
  <si>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</si>
  <si>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</si>
  <si>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</si>
  <si>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</si>
  <si>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</si>
  <si>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</si>
  <si>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</si>
  <si>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</si>
  <si>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</si>
  <si>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</si>
  <si>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</si>
  <si>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</si>
  <si>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</si>
  <si>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</si>
  <si>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</si>
  <si>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</si>
  <si>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</si>
  <si>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</si>
  <si>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</si>
  <si>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</si>
  <si>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</si>
  <si>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</si>
  <si>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</si>
  <si>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</si>
  <si>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</si>
  <si>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</si>
  <si>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</si>
  <si>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</si>
  <si>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</si>
  <si>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</si>
  <si>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</si>
  <si>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</si>
  <si>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</si>
  <si>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</si>
  <si>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</si>
  <si>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</si>
  <si>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</si>
  <si>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</si>
  <si>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</si>
  <si>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</si>
  <si>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</si>
  <si>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</si>
  <si>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</si>
  <si>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</si>
  <si>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</si>
  <si>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</si>
  <si>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</si>
  <si>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</si>
  <si>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</si>
  <si>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</si>
  <si>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</si>
  <si>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</si>
  <si>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</si>
  <si>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</si>
  <si>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</si>
  <si>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</si>
  <si>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</si>
  <si>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</si>
  <si>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</si>
  <si>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</si>
  <si>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</si>
  <si>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</si>
  <si>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</si>
  <si>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</si>
  <si>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</si>
  <si>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</si>
  <si>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</si>
  <si>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</si>
  <si>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</si>
  <si>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</si>
  <si>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</si>
  <si>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</si>
  <si>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</si>
  <si>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</si>
  <si>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</si>
  <si>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</si>
  <si>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</si>
  <si>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</si>
  <si>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</si>
  <si>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</si>
  <si>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</si>
  <si>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</si>
  <si>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</si>
  <si>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</si>
  <si>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</si>
  <si>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</si>
  <si>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</si>
  <si>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</si>
  <si>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</si>
  <si>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</si>
  <si>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</si>
  <si>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</si>
  <si>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</si>
  <si>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</si>
  <si>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</si>
  <si>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</si>
  <si>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</si>
  <si>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</si>
  <si>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</si>
  <si>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</si>
  <si>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</si>
  <si>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</si>
  <si>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</si>
  <si>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</si>
  <si>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</si>
  <si>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</si>
  <si>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</si>
  <si>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</si>
  <si>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</si>
  <si>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</si>
  <si>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</si>
  <si>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</si>
  <si>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</si>
  <si>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</si>
  <si>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</si>
  <si>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</si>
  <si>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</si>
  <si>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</si>
  <si>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</si>
  <si>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</si>
  <si>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</si>
  <si>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</si>
  <si>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</si>
  <si>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</si>
  <si>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</si>
  <si>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</si>
  <si>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</si>
  <si>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</si>
  <si>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</si>
  <si>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</si>
  <si>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</si>
  <si>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</si>
  <si>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</si>
  <si>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</si>
  <si>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</si>
  <si>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</si>
  <si>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</si>
  <si>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</si>
  <si>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</si>
  <si>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</si>
  <si>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</si>
  <si>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</si>
  <si>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</si>
  <si>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</si>
  <si>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</si>
  <si>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</si>
  <si>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</si>
  <si>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</si>
  <si>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</si>
  <si>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</si>
  <si>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</si>
  <si>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</si>
  <si>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</si>
  <si>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</si>
  <si>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</si>
  <si>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</si>
  <si>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</si>
  <si>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</si>
  <si>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</si>
  <si>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</si>
  <si>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</si>
  <si>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</si>
  <si>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</si>
  <si>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</si>
  <si>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</si>
  <si>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</si>
  <si>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</si>
  <si>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</si>
  <si>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</si>
  <si>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</si>
  <si>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</si>
  <si>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</si>
  <si>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</si>
  <si>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</si>
  <si>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</si>
  <si>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</si>
  <si>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</si>
  <si>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</si>
  <si>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</si>
  <si>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</si>
  <si>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</si>
  <si>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</si>
  <si>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</si>
  <si>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</si>
  <si>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</si>
  <si>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</si>
  <si>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</si>
  <si>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</si>
  <si>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</si>
  <si>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</si>
  <si>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</si>
  <si>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</si>
  <si>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</si>
  <si>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</si>
  <si>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</si>
  <si>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</si>
  <si>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</si>
  <si>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</si>
  <si>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</si>
  <si>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</si>
  <si>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</si>
  <si>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</si>
  <si>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</si>
  <si>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</si>
  <si>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</si>
  <si>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</si>
  <si>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</si>
  <si>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</si>
  <si>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</si>
  <si>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</si>
  <si>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</si>
  <si>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</si>
  <si>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</si>
  <si>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</si>
  <si>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</si>
  <si>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</si>
  <si>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</si>
  <si>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</si>
  <si>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</si>
  <si>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</si>
  <si>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</si>
  <si>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</si>
  <si>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</si>
  <si>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</si>
  <si>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</si>
  <si>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</si>
  <si>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</si>
  <si>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</si>
  <si>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</si>
  <si>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</si>
  <si>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</si>
  <si>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</si>
  <si>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</si>
  <si>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</si>
  <si>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</si>
  <si>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</si>
  <si>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</si>
  <si>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</si>
  <si>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</si>
  <si>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</si>
  <si>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</si>
  <si>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</si>
  <si>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</si>
  <si>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</si>
  <si>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</si>
  <si>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</si>
  <si>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</si>
  <si>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</si>
  <si>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</si>
  <si>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</si>
  <si>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</si>
  <si>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</si>
  <si>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</si>
  <si>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</si>
  <si>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</si>
  <si>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</si>
  <si>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</si>
  <si>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</si>
  <si>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</si>
  <si>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</si>
  <si>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</si>
  <si>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</si>
  <si>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</si>
  <si>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</si>
  <si>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</si>
  <si>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</si>
  <si>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</si>
  <si>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</si>
  <si>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</si>
  <si>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</si>
  <si>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</si>
  <si>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</si>
  <si>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</si>
  <si>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</si>
  <si>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</si>
  <si>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</si>
  <si>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</si>
  <si>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</si>
  <si>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</si>
  <si>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</si>
  <si>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</si>
  <si>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</si>
  <si>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</si>
  <si>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</si>
  <si>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</si>
  <si>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</si>
  <si>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</si>
  <si>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</si>
  <si>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</si>
  <si>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</si>
  <si>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</si>
  <si>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</si>
  <si>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</si>
  <si>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</si>
  <si>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</si>
  <si>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</si>
  <si>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</si>
  <si>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</si>
  <si>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</si>
  <si>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</si>
  <si>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</si>
  <si>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</si>
  <si>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</si>
  <si>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</si>
  <si>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</si>
  <si>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</si>
  <si>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</si>
  <si>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</si>
  <si>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</si>
  <si>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</si>
  <si>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</si>
  <si>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</si>
  <si>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</si>
  <si>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</si>
  <si>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</si>
  <si>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</si>
  <si>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</si>
  <si>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</si>
  <si>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</si>
  <si>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</si>
  <si>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</si>
  <si>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</si>
  <si>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</si>
  <si>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</si>
  <si>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</si>
  <si>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</si>
  <si>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</si>
  <si>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</si>
  <si>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</si>
  <si>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</si>
  <si>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</si>
  <si>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</si>
  <si>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</si>
  <si>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</si>
  <si>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</si>
  <si>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</si>
  <si>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</si>
  <si>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</si>
  <si>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</si>
  <si>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</si>
  <si>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</si>
  <si>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</si>
  <si>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</si>
  <si>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</si>
  <si>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</si>
  <si>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</si>
  <si>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</si>
  <si>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</si>
  <si>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</si>
  <si>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</si>
  <si>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</si>
  <si>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</si>
  <si>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</si>
  <si>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</si>
  <si>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</si>
  <si>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</si>
  <si>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</si>
  <si>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</si>
  <si>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</si>
  <si>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</si>
  <si>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</si>
  <si>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</si>
  <si>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</si>
  <si>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</si>
  <si>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</si>
  <si>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</si>
  <si>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</si>
  <si>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</si>
  <si>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</si>
  <si>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</si>
  <si>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</si>
  <si>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</si>
  <si>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</si>
  <si>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</si>
  <si>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</si>
  <si>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</si>
  <si>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</si>
  <si>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</si>
  <si>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</si>
  <si>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</si>
  <si>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</si>
  <si>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</si>
  <si>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</si>
  <si>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</si>
  <si>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</si>
  <si>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</si>
  <si>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</si>
  <si>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</si>
  <si>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</si>
  <si>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</si>
  <si>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</si>
  <si>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</si>
  <si>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</si>
  <si>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</si>
  <si>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</si>
  <si>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</si>
  <si>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</si>
  <si>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</si>
  <si>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</si>
  <si>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</si>
  <si>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</si>
  <si>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</si>
  <si>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</si>
  <si>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</si>
  <si>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</si>
  <si>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</si>
  <si>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</si>
  <si>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</si>
  <si>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</si>
  <si>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</si>
  <si>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</si>
  <si>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</si>
  <si>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</si>
  <si>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</si>
  <si>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</si>
  <si>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</si>
  <si>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</si>
  <si>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</si>
  <si>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</si>
  <si>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</si>
  <si>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</si>
  <si>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</si>
  <si>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</si>
  <si>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</si>
  <si>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</si>
  <si>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</si>
  <si>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</si>
  <si>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</si>
  <si>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</si>
  <si>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</si>
  <si>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</si>
  <si>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</si>
  <si>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</si>
  <si>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</si>
  <si>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</si>
  <si>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</si>
  <si>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</si>
  <si>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</si>
  <si>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</si>
  <si>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</si>
  <si>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</si>
  <si>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</si>
  <si>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</si>
  <si>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</si>
  <si>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</si>
  <si>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</si>
  <si>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</si>
  <si>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</si>
  <si>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</si>
  <si>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</si>
  <si>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</si>
  <si>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</si>
  <si>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</si>
  <si>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</si>
  <si>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</si>
  <si>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</si>
  <si>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</si>
  <si>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</si>
  <si>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</si>
  <si>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</si>
  <si>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</si>
  <si>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</si>
  <si>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</si>
  <si>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</si>
  <si>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</si>
  <si>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</si>
  <si>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</si>
  <si>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</si>
  <si>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</si>
  <si>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</si>
  <si>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</si>
  <si>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</si>
  <si>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</si>
  <si>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</si>
  <si>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</si>
  <si>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</si>
  <si>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</si>
  <si>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</si>
  <si>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</si>
  <si>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</si>
  <si>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</si>
  <si>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</si>
  <si>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</si>
  <si>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</si>
  <si>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</si>
  <si>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</si>
  <si>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</si>
  <si>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</si>
  <si>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</si>
  <si>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</si>
  <si>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</si>
  <si>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</si>
  <si>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</si>
  <si>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</si>
  <si>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</si>
  <si>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</si>
  <si>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</si>
  <si>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</si>
  <si>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</si>
  <si>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</si>
  <si>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</si>
  <si>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</si>
  <si>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</si>
  <si>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</si>
  <si>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</si>
  <si>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</si>
  <si>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</si>
  <si>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</si>
  <si>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</si>
  <si>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</si>
  <si>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</si>
  <si>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</si>
  <si>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</si>
  <si>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</si>
  <si>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</si>
  <si>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</si>
  <si>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</si>
  <si>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</si>
  <si>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</si>
  <si>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</si>
  <si>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</si>
  <si>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</si>
  <si>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</si>
  <si>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</si>
  <si>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</si>
  <si>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</si>
  <si>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</si>
  <si>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</si>
  <si>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</si>
  <si>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</si>
  <si>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</si>
  <si>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</si>
  <si>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</si>
  <si>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</si>
  <si>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</si>
  <si>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</si>
  <si>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</si>
  <si>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</si>
  <si>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</si>
  <si>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</si>
  <si>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</si>
  <si>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</si>
  <si>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</si>
  <si>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</si>
  <si>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</si>
  <si>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</si>
  <si>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</si>
  <si>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</si>
  <si>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</si>
  <si>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</si>
  <si>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</si>
  <si>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</si>
  <si>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</si>
  <si>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</si>
  <si>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</si>
  <si>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</si>
  <si>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</si>
  <si>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</si>
  <si>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</si>
  <si>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</si>
  <si>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</si>
  <si>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</si>
  <si>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</si>
  <si>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</si>
  <si>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</si>
  <si>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</si>
  <si>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</si>
  <si>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</si>
  <si>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</si>
  <si>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</si>
  <si>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</si>
  <si>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</si>
  <si>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</si>
  <si>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</si>
  <si>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</si>
  <si>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</si>
  <si>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</si>
  <si>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</si>
  <si>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</si>
  <si>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</si>
  <si>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</si>
  <si>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</si>
  <si>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</si>
  <si>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</si>
  <si>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</si>
  <si>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</si>
  <si>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</si>
  <si>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</si>
  <si>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</si>
  <si>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</si>
  <si>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</si>
  <si>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</si>
  <si>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</si>
  <si>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</si>
  <si>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</si>
  <si>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</si>
  <si>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</si>
  <si>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</si>
  <si>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</si>
  <si>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</si>
  <si>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</si>
  <si>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</si>
  <si>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</si>
  <si>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</si>
  <si>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</si>
  <si>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</si>
  <si>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</si>
  <si>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</si>
  <si>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</si>
  <si>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</si>
  <si>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</si>
  <si>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</si>
  <si>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</si>
  <si>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</si>
  <si>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</si>
  <si>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</si>
  <si>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</si>
  <si>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</si>
  <si>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</si>
  <si>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</si>
  <si>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</si>
  <si>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</si>
  <si>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</si>
  <si>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</si>
  <si>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</si>
  <si>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</si>
  <si>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</si>
  <si>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</si>
  <si>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</si>
  <si>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</si>
  <si>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</si>
  <si>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</si>
  <si>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</si>
  <si>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</si>
  <si>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</si>
  <si>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</si>
  <si>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</si>
  <si>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</si>
  <si>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</si>
  <si>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</si>
  <si>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</si>
  <si>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</si>
  <si>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</si>
  <si>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</si>
  <si>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</si>
  <si>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</si>
  <si>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</si>
  <si>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</si>
  <si>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</si>
  <si>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</si>
  <si>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</si>
  <si>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</si>
  <si>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</si>
  <si>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</si>
  <si>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</si>
  <si>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</si>
  <si>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</si>
  <si>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</si>
  <si>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</si>
  <si>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</si>
  <si>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</si>
  <si>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</si>
  <si>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</si>
  <si>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</si>
  <si>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</si>
  <si>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</si>
  <si>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</si>
  <si>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</si>
  <si>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</si>
  <si>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</si>
  <si>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</si>
  <si>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</si>
  <si>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</si>
  <si>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</si>
  <si>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</si>
  <si>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</si>
  <si>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</si>
  <si>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</si>
  <si>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</si>
  <si>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</si>
  <si>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</si>
  <si>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</si>
  <si>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</si>
  <si>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</si>
  <si>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</si>
  <si>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</si>
  <si>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</si>
  <si>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</si>
  <si>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</si>
  <si>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</si>
  <si>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</si>
  <si>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</si>
  <si>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</si>
  <si>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</si>
  <si>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</si>
  <si>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</si>
  <si>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</si>
  <si>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</si>
  <si>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</si>
  <si>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</si>
  <si>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</si>
  <si>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</si>
  <si>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</si>
  <si>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</si>
  <si>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</si>
  <si>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</si>
  <si>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</si>
  <si>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</si>
  <si>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</si>
  <si>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</si>
  <si>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</si>
  <si>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</si>
  <si>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</si>
  <si>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</si>
  <si>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</si>
  <si>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</si>
  <si>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</si>
  <si>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</si>
  <si>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</si>
  <si>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</si>
  <si>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</si>
  <si>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</si>
  <si>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</si>
  <si>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</si>
  <si>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</si>
  <si>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</si>
  <si>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</si>
  <si>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</si>
  <si>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</si>
  <si>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</si>
  <si>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</si>
  <si>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</si>
  <si>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</si>
  <si>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</si>
  <si>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</si>
  <si>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</si>
  <si>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</si>
  <si>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</si>
  <si>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</si>
  <si>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</si>
  <si>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</si>
  <si>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</si>
  <si>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</si>
  <si>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</si>
  <si>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</si>
  <si>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</si>
  <si>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</si>
  <si>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</si>
  <si>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</si>
  <si>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</si>
  <si>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</si>
  <si>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</si>
  <si>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</si>
  <si>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</si>
  <si>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</si>
  <si>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</si>
  <si>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</si>
  <si>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</si>
  <si>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</si>
  <si>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</si>
  <si>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</si>
  <si>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</si>
  <si>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</si>
  <si>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</si>
  <si>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</si>
  <si>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</si>
  <si>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</si>
  <si>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</si>
  <si>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</si>
  <si>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</si>
  <si>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</si>
  <si>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</si>
  <si>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</si>
  <si>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</si>
  <si>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</si>
  <si>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</si>
  <si>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</si>
  <si>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</si>
  <si>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</si>
  <si>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</si>
  <si>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</si>
  <si>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</si>
  <si>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</si>
  <si>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</si>
  <si>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</si>
  <si>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</si>
  <si>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</si>
  <si>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</si>
  <si>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</si>
  <si>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</si>
  <si>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</si>
  <si>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</si>
  <si>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</si>
  <si>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</si>
  <si>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</si>
  <si>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</si>
  <si>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</si>
  <si>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</si>
  <si>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</si>
  <si>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</si>
  <si>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</si>
  <si>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</si>
  <si>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</si>
  <si>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</si>
  <si>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</si>
  <si>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</si>
  <si>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</si>
  <si>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</si>
  <si>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</si>
  <si>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</si>
  <si>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</si>
  <si>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</si>
  <si>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</si>
  <si>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</si>
  <si>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</si>
  <si>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</si>
  <si>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</si>
  <si>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</si>
  <si>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</si>
  <si>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</si>
  <si>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</si>
  <si>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</si>
  <si>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</si>
  <si>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</si>
  <si>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</si>
  <si>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</si>
  <si>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</si>
  <si>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</si>
  <si>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</si>
  <si>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</si>
  <si>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</si>
  <si>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</si>
  <si>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</si>
  <si>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</si>
  <si>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</si>
  <si>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</si>
  <si>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</si>
  <si>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</si>
  <si>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</si>
  <si>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</si>
  <si>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</si>
  <si>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</si>
  <si>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</si>
  <si>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</si>
  <si>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</si>
  <si>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</si>
  <si>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</si>
  <si>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</si>
  <si>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</si>
  <si>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</si>
  <si>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</si>
  <si>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</si>
  <si>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</si>
  <si>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</si>
  <si>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</si>
  <si>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</si>
  <si>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</si>
  <si>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</si>
  <si>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</si>
  <si>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</si>
  <si>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</si>
  <si>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</si>
  <si>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</si>
  <si>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</si>
  <si>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</si>
  <si>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</si>
  <si>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</si>
  <si>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</si>
  <si>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</si>
  <si>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</si>
  <si>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</si>
  <si>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</si>
  <si>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</si>
  <si>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</si>
  <si>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</si>
  <si>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</si>
  <si>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</si>
  <si>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</si>
  <si>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</si>
  <si>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</si>
  <si>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</si>
  <si>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</si>
  <si>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</si>
  <si>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</si>
  <si>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</si>
  <si>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</si>
  <si>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</si>
  <si>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</si>
  <si>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</si>
  <si>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</si>
  <si>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</si>
  <si>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</si>
  <si>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</si>
  <si>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</si>
  <si>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</si>
  <si>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</si>
  <si>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</si>
  <si>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</si>
  <si>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</si>
  <si>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</si>
  <si>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</si>
  <si>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</si>
  <si>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</si>
  <si>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</si>
  <si>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</si>
  <si>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</si>
  <si>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</si>
  <si>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</si>
  <si>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</si>
  <si>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</si>
  <si>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</si>
  <si>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</si>
  <si>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</si>
  <si>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</si>
  <si>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</si>
  <si>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</si>
  <si>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</si>
  <si>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</si>
  <si>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</si>
  <si>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</si>
  <si>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</si>
  <si>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</si>
  <si>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</si>
  <si>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</si>
  <si>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</si>
  <si>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</si>
  <si>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</si>
  <si>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</si>
  <si>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</si>
  <si>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</si>
  <si>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</si>
  <si>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</si>
  <si>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</si>
  <si>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</si>
  <si>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</si>
  <si>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</si>
  <si>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</si>
  <si>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</si>
  <si>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</si>
  <si>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</si>
  <si>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</si>
  <si>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</si>
  <si>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</si>
  <si>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</si>
  <si>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</si>
  <si>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</si>
  <si>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</si>
  <si>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</si>
  <si>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</si>
  <si>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</si>
  <si>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</si>
  <si>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</si>
  <si>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</si>
  <si>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</si>
  <si>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</si>
  <si>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</si>
  <si>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</si>
  <si>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</si>
  <si>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</si>
  <si>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</si>
  <si>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</si>
  <si>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</si>
  <si>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</si>
  <si>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</si>
  <si>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</si>
  <si>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</si>
  <si>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</si>
  <si>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</si>
  <si>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</si>
  <si>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</si>
  <si>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</si>
  <si>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</si>
  <si>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</si>
  <si>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</si>
  <si>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</si>
  <si>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</si>
  <si>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</si>
  <si>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</si>
  <si>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</si>
  <si>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</si>
  <si>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</si>
  <si>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</si>
  <si>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</si>
  <si>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</si>
  <si>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</si>
  <si>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</si>
  <si>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</si>
  <si>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</si>
  <si>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</si>
  <si>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</si>
  <si>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</si>
  <si>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</si>
  <si>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</si>
  <si>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</si>
  <si>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</si>
  <si>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</si>
  <si>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</si>
  <si>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</si>
  <si>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</si>
  <si>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</si>
  <si>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</si>
  <si>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</si>
  <si>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</si>
  <si>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</si>
  <si>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</si>
  <si>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</si>
  <si>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</si>
  <si>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</si>
  <si>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</si>
  <si>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</si>
  <si>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</si>
  <si>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</si>
  <si>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</si>
  <si>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</si>
  <si>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</si>
  <si>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</si>
  <si>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</si>
  <si>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</si>
  <si>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</si>
  <si>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</si>
  <si>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</si>
  <si>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</si>
  <si>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</si>
  <si>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</si>
  <si>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</si>
  <si>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</si>
  <si>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</si>
  <si>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</si>
  <si>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</si>
  <si>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</si>
  <si>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</si>
  <si>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</si>
  <si>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</si>
  <si>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</si>
  <si>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</si>
  <si>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</si>
  <si>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</si>
  <si>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</si>
  <si>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</si>
  <si>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</si>
  <si>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</si>
  <si>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</si>
  <si>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</si>
  <si>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</si>
  <si>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</si>
  <si>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</si>
  <si>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</si>
  <si>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</si>
  <si>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</si>
  <si>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</si>
  <si>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</si>
  <si>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</si>
  <si>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</si>
  <si>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</si>
  <si>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</si>
  <si>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</si>
  <si>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</si>
  <si>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</si>
  <si>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</si>
  <si>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</si>
  <si>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</si>
  <si>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</si>
  <si>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</si>
  <si>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</si>
  <si>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</si>
  <si>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</si>
  <si>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</si>
  <si>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</si>
  <si>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</si>
  <si>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</si>
  <si>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</si>
  <si>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</si>
  <si>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</si>
  <si>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</si>
  <si>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</si>
  <si>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</si>
  <si>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</si>
  <si>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</si>
  <si>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</si>
  <si>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</si>
  <si>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</si>
  <si>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</si>
  <si>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</si>
  <si>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</si>
  <si>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</si>
  <si>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</si>
  <si>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</si>
  <si>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</si>
  <si>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</si>
  <si>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</si>
  <si>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</si>
  <si>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</si>
  <si>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</si>
  <si>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</si>
  <si>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</si>
  <si>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</si>
  <si>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</si>
  <si>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</si>
  <si>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</si>
  <si>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</si>
  <si>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</si>
  <si>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</si>
  <si>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</si>
  <si>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</si>
  <si>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</si>
  <si>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</si>
  <si>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</si>
  <si>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</si>
  <si>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</si>
  <si>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</si>
  <si>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</si>
  <si>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</si>
  <si>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</si>
  <si>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</si>
  <si>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</si>
  <si>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</si>
  <si>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</si>
  <si>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</si>
  <si>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</si>
  <si>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</si>
  <si>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</si>
  <si>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</si>
  <si>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</si>
  <si>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</si>
  <si>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</si>
  <si>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</si>
  <si>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</si>
  <si>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</si>
  <si>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</si>
  <si>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</si>
  <si>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</si>
  <si>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</si>
  <si>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</si>
  <si>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</si>
  <si>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</si>
  <si>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</si>
  <si>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</si>
  <si>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</si>
  <si>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</si>
  <si>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</si>
  <si>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</si>
  <si>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</si>
  <si>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</si>
  <si>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</si>
  <si>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</si>
  <si>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</si>
  <si>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</si>
  <si>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</si>
  <si>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</si>
  <si>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</si>
  <si>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</si>
  <si>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</si>
  <si>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</si>
  <si>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</si>
  <si>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</si>
  <si>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</si>
  <si>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</si>
  <si>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</si>
  <si>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</si>
  <si>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</si>
  <si>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</si>
  <si>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</si>
  <si>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</si>
  <si>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</si>
  <si>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</si>
  <si>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</si>
  <si>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</si>
  <si>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</si>
  <si>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</si>
  <si>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</si>
  <si>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</si>
  <si>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</si>
  <si>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</si>
  <si>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</si>
  <si>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</si>
  <si>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</si>
  <si>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</si>
  <si>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</si>
  <si>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</si>
  <si>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</si>
  <si>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</si>
  <si>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</si>
  <si>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</si>
  <si>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</si>
  <si>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</si>
  <si>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</si>
  <si>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</si>
  <si>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</si>
  <si>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</si>
  <si>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</si>
  <si>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</si>
  <si>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</si>
  <si>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</si>
  <si>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</si>
  <si>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</si>
  <si>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</si>
  <si>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</si>
  <si>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</si>
  <si>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</si>
  <si>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</si>
  <si>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</si>
  <si>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</si>
  <si>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</si>
  <si>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</si>
  <si>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</si>
  <si>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</si>
  <si>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</si>
  <si>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</si>
  <si>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</si>
  <si>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</si>
  <si>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</si>
  <si>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</si>
  <si>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</si>
  <si>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</si>
  <si>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</si>
  <si>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</si>
  <si>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</si>
  <si>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</si>
  <si>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</si>
  <si>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</si>
  <si>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</si>
  <si>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</si>
  <si>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</si>
  <si>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</si>
  <si>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</si>
  <si>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</si>
  <si>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</si>
  <si>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</si>
  <si>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</si>
  <si>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</si>
  <si>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</si>
  <si>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</si>
  <si>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</si>
  <si>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</si>
  <si>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</si>
  <si>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</si>
  <si>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</si>
  <si>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</si>
  <si>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</si>
  <si>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</si>
  <si>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</si>
  <si>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</si>
  <si>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</si>
  <si>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</si>
  <si>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</si>
  <si>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</si>
  <si>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</si>
  <si>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</si>
  <si>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</si>
  <si>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</si>
  <si>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</si>
  <si>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</si>
  <si>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</si>
  <si>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</si>
  <si>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</si>
  <si>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</si>
  <si>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</si>
  <si>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</si>
  <si>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</si>
  <si>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</si>
  <si>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</si>
  <si>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</si>
  <si>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</si>
  <si>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</si>
  <si>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</si>
  <si>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</si>
  <si>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</si>
  <si>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</si>
  <si>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</si>
  <si>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</si>
  <si>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</si>
  <si>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</si>
  <si>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</si>
  <si>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</si>
  <si>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</si>
  <si>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</si>
  <si>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</si>
  <si>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</si>
  <si>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</si>
  <si>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</si>
  <si>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</si>
  <si>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</si>
  <si>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</si>
  <si>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</si>
  <si>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</si>
  <si>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</si>
  <si>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</si>
  <si>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</si>
  <si>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</si>
  <si>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</si>
  <si>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</si>
  <si>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</si>
  <si>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</si>
  <si>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</si>
  <si>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</si>
  <si>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</si>
  <si>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</si>
  <si>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</si>
  <si>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</si>
  <si>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</si>
  <si>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</si>
  <si>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</si>
  <si>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</si>
  <si>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</si>
  <si>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</si>
  <si>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</si>
  <si>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</si>
  <si>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</si>
  <si>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</si>
  <si>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</si>
  <si>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</si>
  <si>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</si>
  <si>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</si>
  <si>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</si>
  <si>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</si>
  <si>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</si>
  <si>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</si>
  <si>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</si>
  <si>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</si>
  <si>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</si>
  <si>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</si>
  <si>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</si>
  <si>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</si>
  <si>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</si>
  <si>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</si>
  <si>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</si>
  <si>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</si>
  <si>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</si>
  <si>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</si>
  <si>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</si>
  <si>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</si>
  <si>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</si>
  <si>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</si>
  <si>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</si>
  <si>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</si>
  <si>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</si>
  <si>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</si>
  <si>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</si>
  <si>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</si>
  <si>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</si>
  <si>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</si>
  <si>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</si>
  <si>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</si>
  <si>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</si>
  <si>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</si>
  <si>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</si>
  <si>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</si>
  <si>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</si>
  <si>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</si>
  <si>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</si>
  <si>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</si>
  <si>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</si>
  <si>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</si>
  <si>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</si>
  <si>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</si>
  <si>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</si>
  <si>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</si>
  <si>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</si>
  <si>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</si>
  <si>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</si>
  <si>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</si>
  <si>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</si>
  <si>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</si>
  <si>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</si>
  <si>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</si>
  <si>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</si>
  <si>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</si>
  <si>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</si>
  <si>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</si>
  <si>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</si>
  <si>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</si>
  <si>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</si>
  <si>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</si>
  <si>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</si>
  <si>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</si>
  <si>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</si>
  <si>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</si>
  <si>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</si>
  <si>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</si>
  <si>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</si>
  <si>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</si>
  <si>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</si>
  <si>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</si>
  <si>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</si>
  <si>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</si>
  <si>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</si>
  <si>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</si>
  <si>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</si>
  <si>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</si>
  <si>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</si>
  <si>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</si>
  <si>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</si>
  <si>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</si>
  <si>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</si>
  <si>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</si>
  <si>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</si>
  <si>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</si>
  <si>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</si>
  <si>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</si>
  <si>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</si>
  <si>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</si>
  <si>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</si>
  <si>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</si>
  <si>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</si>
  <si>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</si>
  <si>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</si>
  <si>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</si>
  <si>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</si>
  <si>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</si>
  <si>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</si>
  <si>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</si>
  <si>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</si>
  <si>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</si>
  <si>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</si>
  <si>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</si>
  <si>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</si>
  <si>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</si>
  <si>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</si>
  <si>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</si>
  <si>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</si>
  <si>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</si>
  <si>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</si>
  <si>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</si>
  <si>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</si>
  <si>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</si>
  <si>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</si>
  <si>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</si>
  <si>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</si>
  <si>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</si>
  <si>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</si>
  <si>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</si>
  <si>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</si>
  <si>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</si>
  <si>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</si>
  <si>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</si>
  <si>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</si>
  <si>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</si>
  <si>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</si>
  <si>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</si>
  <si>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</si>
  <si>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</si>
  <si>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</si>
  <si>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</si>
  <si>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</si>
  <si>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</si>
  <si>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</si>
  <si>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</si>
  <si>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</si>
  <si>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</si>
  <si>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</si>
  <si>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</si>
  <si>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</si>
  <si>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</si>
  <si>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</si>
  <si>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</si>
  <si>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</si>
  <si>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</si>
  <si>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</si>
  <si>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</si>
  <si>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</si>
  <si>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</si>
  <si>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</si>
  <si>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</si>
  <si>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</si>
  <si>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</si>
  <si>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</si>
  <si>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</si>
  <si>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</si>
  <si>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</si>
  <si>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</si>
  <si>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</si>
  <si>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</si>
  <si>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</si>
  <si>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</si>
  <si>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</si>
  <si>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</si>
  <si>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</si>
  <si>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</si>
  <si>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</si>
  <si>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</si>
  <si>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</si>
  <si>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</si>
  <si>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</si>
  <si>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</si>
  <si>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</si>
  <si>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</si>
  <si>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</si>
  <si>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</si>
  <si>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</si>
  <si>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</si>
  <si>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</si>
  <si>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</si>
  <si>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</si>
  <si>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</si>
  <si>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</si>
  <si>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</si>
  <si>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</si>
  <si>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</si>
  <si>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</si>
  <si>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</si>
  <si>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</si>
  <si>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</si>
  <si>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</si>
  <si>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</si>
  <si>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</si>
  <si>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</si>
  <si>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</si>
  <si>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</si>
  <si>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</si>
  <si>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</si>
  <si>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</si>
  <si>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</si>
  <si>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</si>
  <si>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</si>
  <si>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</si>
  <si>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</si>
  <si>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</si>
  <si>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</si>
  <si>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</si>
  <si>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</si>
  <si>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</si>
  <si>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</si>
  <si>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</si>
  <si>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</si>
  <si>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</si>
  <si>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</si>
  <si>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</si>
  <si>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</si>
  <si>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</si>
  <si>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</si>
  <si>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</si>
  <si>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</si>
  <si>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</si>
  <si>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</si>
  <si>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</si>
  <si>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</si>
  <si>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</si>
  <si>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</si>
  <si>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</si>
  <si>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</si>
  <si>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</si>
  <si>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</si>
  <si>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</si>
  <si>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</si>
  <si>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</si>
  <si>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</si>
  <si>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</si>
  <si>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</si>
  <si>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</si>
  <si>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</si>
  <si>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</si>
  <si>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</si>
  <si>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</si>
  <si>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</si>
  <si>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</si>
  <si>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</si>
  <si>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</si>
  <si>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</si>
  <si>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</si>
  <si>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</si>
  <si>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</si>
  <si>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</si>
  <si>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</si>
  <si>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</si>
  <si>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</si>
  <si>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</si>
  <si>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</si>
  <si>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L'AUROUE EN AMONT DE L'ISLE-BOUZON</t>
  </si>
  <si>
    <t>RIVIERE DE L'AUROUE</t>
  </si>
  <si>
    <t>05116650</t>
  </si>
  <si>
    <t>18310006400033</t>
  </si>
  <si>
    <t>Agence de l'Eau Adour-Garonne</t>
  </si>
  <si>
    <t>34255833500077</t>
  </si>
  <si>
    <t>AQUASCOP BIOLOGIE site de Monptellier</t>
  </si>
  <si>
    <t>IBMR-18-M105</t>
  </si>
  <si>
    <t>GEOFFROY SEVENO, DAMIEN RICARD</t>
  </si>
  <si>
    <t>IBMR standard</t>
  </si>
  <si>
    <t>GAUCHE</t>
  </si>
  <si>
    <t>ETIAGE NORMAL</t>
  </si>
  <si>
    <t>ENSOLEILLE</t>
  </si>
  <si>
    <t>MOYENNE</t>
  </si>
  <si>
    <t>PARTIELLEMENT</t>
  </si>
  <si>
    <t>peu abondant</t>
  </si>
  <si>
    <t>absent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</si>
</sst>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28">
      <selection activeCell="F39" sqref="F3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517592</v>
      </c>
      <c r="G10" s="105"/>
      <c r="H10" s="106"/>
    </row>
    <row r="11" spans="1:8" ht="15">
      <c r="A11" s="10" t="s">
        <v>2281</v>
      </c>
      <c r="B11" s="47">
        <v>43313</v>
      </c>
      <c r="D11" s="10" t="s">
        <v>2284</v>
      </c>
      <c r="E11" s="52">
        <v>6314840</v>
      </c>
      <c r="G11" s="105"/>
      <c r="H11" s="106"/>
    </row>
    <row r="12" spans="1:8" ht="15">
      <c r="A12" s="10" t="s">
        <v>2287</v>
      </c>
      <c r="B12" s="52" t="s">
        <v>5290</v>
      </c>
      <c r="D12" s="10" t="s">
        <v>2285</v>
      </c>
      <c r="E12" s="52">
        <v>517655</v>
      </c>
      <c r="G12" s="107"/>
      <c r="H12" s="108"/>
    </row>
    <row r="13" spans="1:5" ht="17.25" customHeight="1" thickBot="1">
      <c r="A13" s="2"/>
      <c r="B13" s="55"/>
      <c r="D13" s="10" t="s">
        <v>2286</v>
      </c>
      <c r="E13" s="52">
        <v>6314908</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517592</v>
      </c>
    </row>
    <row r="18" spans="1:3" ht="15">
      <c r="A18" s="115"/>
      <c r="B18" s="49" t="s">
        <v>2271</v>
      </c>
      <c r="C18" s="61">
        <f>E11</f>
        <v>6314840</v>
      </c>
    </row>
    <row r="19" spans="1:2" ht="15">
      <c r="A19" s="3" t="s">
        <v>2063</v>
      </c>
      <c r="B19" s="29">
        <v>120</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3.4</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17</v>
      </c>
      <c r="D35" s="28" t="s">
        <v>2288</v>
      </c>
      <c r="E35" s="32">
        <v>83</v>
      </c>
    </row>
    <row r="36" spans="1:5" s="7" customFormat="1" ht="15" customHeight="1">
      <c r="A36" s="5" t="s">
        <v>2113</v>
      </c>
      <c r="B36" s="30">
        <v>17</v>
      </c>
      <c r="C36" s="6"/>
      <c r="D36" s="8" t="s">
        <v>2112</v>
      </c>
      <c r="E36" s="30">
        <v>83</v>
      </c>
    </row>
    <row r="37" spans="1:5" s="7" customFormat="1" ht="15" customHeight="1">
      <c r="A37" s="5" t="s">
        <v>2111</v>
      </c>
      <c r="B37" s="30">
        <v>3.3</v>
      </c>
      <c r="C37" s="6"/>
      <c r="D37" s="8" t="s">
        <v>2110</v>
      </c>
      <c r="E37" s="30">
        <v>3.4</v>
      </c>
    </row>
    <row r="38" spans="1:5" s="7" customFormat="1" ht="15" customHeight="1">
      <c r="A38" s="5" t="s">
        <v>2115</v>
      </c>
      <c r="B38" s="30">
        <v>8</v>
      </c>
      <c r="C38" s="6"/>
      <c r="D38" s="8" t="s">
        <v>2115</v>
      </c>
      <c r="E38" s="30">
        <v>1</v>
      </c>
    </row>
    <row r="39" spans="1:5" s="7" customFormat="1" ht="15" customHeight="1">
      <c r="A39" s="8" t="s">
        <v>2109</v>
      </c>
      <c r="B39" s="30" t="s">
        <v>5298</v>
      </c>
      <c r="C39" s="6"/>
      <c r="D39" s="8" t="s">
        <v>2109</v>
      </c>
      <c r="E39" s="30" t="s">
        <v>5299</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2</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4</v>
      </c>
      <c r="C57" s="6"/>
      <c r="D57" s="14" t="s">
        <v>2095</v>
      </c>
      <c r="E57" s="19">
        <v>2</v>
      </c>
    </row>
    <row r="58" spans="1:5" s="15" customFormat="1" ht="15">
      <c r="A58" s="3" t="s">
        <v>2094</v>
      </c>
      <c r="B58" s="9">
        <v>4</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5</v>
      </c>
    </row>
    <row r="66" spans="1:5" s="15" customFormat="1" ht="15">
      <c r="A66" s="3" t="s">
        <v>2088</v>
      </c>
      <c r="B66" s="9"/>
      <c r="C66" s="6"/>
      <c r="D66" s="10" t="s">
        <v>2088</v>
      </c>
      <c r="E66" s="9">
        <v>2</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v>4</v>
      </c>
    </row>
    <row r="74" spans="1:5" s="15" customFormat="1" ht="15">
      <c r="A74" s="3" t="s">
        <v>2082</v>
      </c>
      <c r="B74" s="9">
        <v>4</v>
      </c>
      <c r="C74" s="6"/>
      <c r="D74" s="10" t="s">
        <v>2082</v>
      </c>
      <c r="E74" s="9">
        <v>4</v>
      </c>
    </row>
    <row r="75" spans="1:5" s="15" customFormat="1" ht="15">
      <c r="A75" s="3" t="s">
        <v>2081</v>
      </c>
      <c r="B75" s="9">
        <v>3</v>
      </c>
      <c r="C75" s="6"/>
      <c r="D75" s="10" t="s">
        <v>2081</v>
      </c>
      <c r="E75" s="9">
        <v>3</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v>4</v>
      </c>
    </row>
    <row r="82" spans="1:5" s="15" customFormat="1" ht="15">
      <c r="A82" s="3" t="s">
        <v>2076</v>
      </c>
      <c r="B82" s="9">
        <v>2</v>
      </c>
      <c r="C82" s="6"/>
      <c r="D82" s="10" t="s">
        <v>2076</v>
      </c>
      <c r="E82" s="9">
        <v>4</v>
      </c>
    </row>
    <row r="83" spans="1:5" s="15" customFormat="1" ht="15">
      <c r="A83" s="3" t="s">
        <v>2075</v>
      </c>
      <c r="B83" s="9">
        <v>5</v>
      </c>
      <c r="C83" s="6"/>
      <c r="D83" s="10" t="s">
        <v>2075</v>
      </c>
      <c r="E83" s="9">
        <v>2</v>
      </c>
    </row>
    <row r="84" spans="1:5" s="15" customFormat="1" ht="15">
      <c r="A84" s="3" t="s">
        <v>2074</v>
      </c>
      <c r="B84" s="9">
        <v>2</v>
      </c>
      <c r="C84" s="6"/>
      <c r="D84" s="10" t="s">
        <v>2074</v>
      </c>
      <c r="E84" s="9"/>
    </row>
    <row r="85" spans="1:5" s="15" customFormat="1" ht="15">
      <c r="A85" s="3" t="s">
        <v>2073</v>
      </c>
      <c r="B85" s="9">
        <v>2</v>
      </c>
      <c r="C85" s="6"/>
      <c r="D85" s="10" t="s">
        <v>2073</v>
      </c>
      <c r="E85" s="9">
        <v>2</v>
      </c>
    </row>
    <row r="86" spans="1:5" s="15" customFormat="1" ht="15">
      <c r="A86" s="3" t="s">
        <v>2072</v>
      </c>
      <c r="B86" s="9">
        <v>1</v>
      </c>
      <c r="C86" s="6"/>
      <c r="D86" s="10" t="s">
        <v>2072</v>
      </c>
      <c r="E86" s="9">
        <v>2</v>
      </c>
    </row>
    <row r="87" spans="1:5" s="15" customFormat="1" ht="15">
      <c r="A87" s="3" t="s">
        <v>2071</v>
      </c>
      <c r="B87" s="9">
        <v>1</v>
      </c>
      <c r="C87" s="6"/>
      <c r="D87" s="10" t="s">
        <v>2071</v>
      </c>
      <c r="E87" s="9"/>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1381</v>
      </c>
      <c r="B97" s="20" t="str">
        <f>VLOOKUP(A97,'Ref Taxo'!A:B,2,FALSE)</f>
        <v>Phormidium</v>
      </c>
      <c r="C97" s="21">
        <f>VLOOKUP(A97,'Ref Taxo'!A:D,4,FALSE)</f>
        <v>6414</v>
      </c>
      <c r="D97" s="34">
        <v>0.01</v>
      </c>
      <c r="E97" s="35"/>
      <c r="F97" s="35" t="s">
        <v>2294</v>
      </c>
    </row>
    <row r="98" spans="1:6" ht="15">
      <c r="A98" s="33" t="s">
        <v>733</v>
      </c>
      <c r="B98" s="20" t="str">
        <f>VLOOKUP(A98,'Ref Taxo'!A:B,2,FALSE)</f>
        <v>Fissidens crassipes</v>
      </c>
      <c r="C98" s="21">
        <f>VLOOKUP(A98,'Ref Taxo'!A:D,4,FALSE)</f>
        <v>1294</v>
      </c>
      <c r="D98" s="34">
        <v>5</v>
      </c>
      <c r="E98" s="35">
        <v>0.01</v>
      </c>
      <c r="F98" s="35" t="s">
        <v>2294</v>
      </c>
    </row>
    <row r="99" spans="1:6" ht="15">
      <c r="A99" s="33" t="s">
        <v>1425</v>
      </c>
      <c r="B99" s="20" t="str">
        <f>VLOOKUP(A99,'Ref Taxo'!A:B,2,FALSE)</f>
        <v>Rhynchostegium riparioides</v>
      </c>
      <c r="C99" s="21">
        <f>VLOOKUP(A99,'Ref Taxo'!A:D,4,FALSE)</f>
        <v>1268</v>
      </c>
      <c r="D99" s="34">
        <v>2.5</v>
      </c>
      <c r="E99" s="35"/>
      <c r="F99" s="35" t="s">
        <v>2294</v>
      </c>
    </row>
    <row r="100" spans="1:6" ht="15">
      <c r="A100" s="33"/>
      <c r="B100" s="20" t="e">
        <f>VLOOKUP(A100,'Ref Taxo'!A:B,2,FALSE)</f>
        <v>#N/A</v>
      </c>
      <c r="C100" s="21" t="e">
        <f>VLOOKUP(A100,'Ref Taxo'!A:D,4,FALSE)</f>
        <v>#N/A</v>
      </c>
      <c r="D100" s="34"/>
      <c r="E100" s="35"/>
      <c r="F100" s="35" t="s">
        <v>2294</v>
      </c>
    </row>
    <row r="101" spans="1:6" ht="15">
      <c r="A101" s="33"/>
      <c r="B101" s="20" t="e">
        <f>VLOOKUP(A101,'Ref Taxo'!A:B,2,FALSE)</f>
        <v>#N/A</v>
      </c>
      <c r="C101" s="21" t="e">
        <f>VLOOKUP(A101,'Ref Taxo'!A:D,4,FALSE)</f>
        <v>#N/A</v>
      </c>
      <c r="D101" s="34"/>
      <c r="E101" s="34"/>
      <c r="F101" s="35" t="s">
        <v>2294</v>
      </c>
    </row>
    <row r="102" spans="1:6" ht="15">
      <c r="A102" s="33"/>
      <c r="B102" s="20" t="e">
        <f>VLOOKUP(A102,'Ref Taxo'!A:B,2,FALSE)</f>
        <v>#N/A</v>
      </c>
      <c r="C102" s="21" t="e">
        <f>VLOOKUP(A102,'Ref Taxo'!A:D,4,FALSE)</f>
        <v>#N/A</v>
      </c>
      <c r="D102" s="34"/>
      <c r="E102" s="35"/>
      <c r="F102" s="35" t="s">
        <v>2294</v>
      </c>
    </row>
    <row r="103" spans="1:6" ht="15">
      <c r="A103" s="33"/>
      <c r="B103" s="20" t="e">
        <f>VLOOKUP(A103,'Ref Taxo'!A:B,2,FALSE)</f>
        <v>#N/A</v>
      </c>
      <c r="C103" s="21" t="e">
        <f>VLOOKUP(A103,'Ref Taxo'!A:D,4,FALSE)</f>
        <v>#N/A</v>
      </c>
      <c r="D103" s="34"/>
      <c r="E103" s="35"/>
      <c r="F103" s="35" t="s">
        <v>2294</v>
      </c>
    </row>
    <row r="104" spans="1:6" ht="15">
      <c r="A104" s="33"/>
      <c r="B104" s="20" t="e">
        <f>VLOOKUP(A104,'Ref Taxo'!A:B,2,FALSE)</f>
        <v>#N/A</v>
      </c>
      <c r="C104" s="21" t="e">
        <f>VLOOKUP(A104,'Ref Taxo'!A:D,4,FALSE)</f>
        <v>#N/A</v>
      </c>
      <c r="D104" s="34"/>
      <c r="E104" s="35"/>
      <c r="F104" s="35" t="s">
        <v>2294</v>
      </c>
    </row>
    <row r="105" spans="1:6" ht="15">
      <c r="A105" s="33"/>
      <c r="B105" s="20" t="e">
        <f>VLOOKUP(A105,'Ref Taxo'!A:B,2,FALSE)</f>
        <v>#N/A</v>
      </c>
      <c r="C105" s="21" t="e">
        <f>VLOOKUP(A105,'Ref Taxo'!A:D,4,FALSE)</f>
        <v>#N/A</v>
      </c>
      <c r="D105" s="34"/>
      <c r="E105" s="35"/>
      <c r="F105" s="35" t="s">
        <v>2294</v>
      </c>
    </row>
    <row r="106" spans="1:6" ht="15">
      <c r="A106" s="33"/>
      <c r="B106" s="20" t="e">
        <f>VLOOKUP(A106,'Ref Taxo'!A:B,2,FALSE)</f>
        <v>#N/A</v>
      </c>
      <c r="C106" s="21" t="e">
        <f>VLOOKUP(A106,'Ref Taxo'!A:D,4,FALSE)</f>
        <v>#N/A</v>
      </c>
      <c r="D106" s="34"/>
      <c r="E106" s="35"/>
      <c r="F106" s="35" t="s">
        <v>2294</v>
      </c>
    </row>
    <row r="107" spans="1:6" ht="15">
      <c r="A107" s="33"/>
      <c r="B107" s="20" t="e">
        <f>VLOOKUP(A107,'Ref Taxo'!A:B,2,FALSE)</f>
        <v>#N/A</v>
      </c>
      <c r="C107" s="21" t="e">
        <f>VLOOKUP(A107,'Ref Taxo'!A:D,4,FALSE)</f>
        <v>#N/A</v>
      </c>
      <c r="D107" s="34"/>
      <c r="E107" s="35"/>
      <c r="F107" s="35" t="s">
        <v>2294</v>
      </c>
    </row>
    <row r="108" spans="1:6" ht="15">
      <c r="A108" s="33"/>
      <c r="B108" s="20" t="e">
        <f>VLOOKUP(A108,'Ref Taxo'!A:B,2,FALSE)</f>
        <v>#N/A</v>
      </c>
      <c r="C108" s="21" t="e">
        <f>VLOOKUP(A108,'Ref Taxo'!A:D,4,FALSE)</f>
        <v>#N/A</v>
      </c>
      <c r="D108" s="34"/>
      <c r="E108" s="35"/>
      <c r="F108" s="35" t="s">
        <v>2294</v>
      </c>
    </row>
    <row r="109" spans="1:6" ht="15">
      <c r="A109" s="33"/>
      <c r="B109" s="20" t="e">
        <f>VLOOKUP(A109,'Ref Taxo'!A:B,2,FALSE)</f>
        <v>#N/A</v>
      </c>
      <c r="C109" s="21" t="e">
        <f>VLOOKUP(A109,'Ref Taxo'!A:D,4,FALSE)</f>
        <v>#N/A</v>
      </c>
      <c r="D109" s="34"/>
      <c r="E109" s="35"/>
      <c r="F109" s="35" t="s">
        <v>2294</v>
      </c>
    </row>
    <row r="110" spans="1:6" ht="15">
      <c r="A110" s="33"/>
      <c r="B110" s="20" t="e">
        <f>VLOOKUP(A110,'Ref Taxo'!A:B,2,FALSE)</f>
        <v>#N/A</v>
      </c>
      <c r="C110" s="21" t="e">
        <f>VLOOKUP(A110,'Ref Taxo'!A:D,4,FALSE)</f>
        <v>#N/A</v>
      </c>
      <c r="D110" s="34"/>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2019-03-04T14:01:47Z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