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8760" sheetId="2" r:id="rId2"/>
    <sheet name="Mises à jour" sheetId="3" r:id="rId3"/>
  </sheets>
  <definedNames/>
  <calcPr calcId="162913"/>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<sst xmlns="http://schemas.openxmlformats.org/spreadsheetml/2006/main" count="6476" uniqueCount="5304">
  <si>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</si>
  <si>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</si>
  <si>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</si>
  <si>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</si>
  <si>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</si>
  <si>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</si>
  <si>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</si>
  <si>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</si>
  <si>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</si>
  <si>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</si>
  <si>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</si>
  <si>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</si>
  <si>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</si>
  <si>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</si>
  <si>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</si>
  <si>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</si>
  <si>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</si>
  <si>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</si>
  <si>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</si>
  <si>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</si>
  <si>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</si>
  <si>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</si>
  <si>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</si>
  <si>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</si>
  <si>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</si>
  <si>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</si>
  <si>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</si>
  <si>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</si>
  <si>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</si>
  <si>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</si>
  <si>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</si>
  <si>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</si>
  <si>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</si>
  <si>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</si>
  <si>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</si>
  <si>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</si>
  <si>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</si>
  <si>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</si>
  <si>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</si>
  <si>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</si>
  <si>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</si>
  <si>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</si>
  <si>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</si>
  <si>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</si>
  <si>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</si>
  <si>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</si>
  <si>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</si>
  <si>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</si>
  <si>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</si>
  <si>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</si>
  <si>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</si>
  <si>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</si>
  <si>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</si>
  <si>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</si>
  <si>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</si>
  <si>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</si>
  <si>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</si>
  <si>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</si>
  <si>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</si>
  <si>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</si>
  <si>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</si>
  <si>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</si>
  <si>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</si>
  <si>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</si>
  <si>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</si>
  <si>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</si>
  <si>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</si>
  <si>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</si>
  <si>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</si>
  <si>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</si>
  <si>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</si>
  <si>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</si>
  <si>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</si>
  <si>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</si>
  <si>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</si>
  <si>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</si>
  <si>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</si>
  <si>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</si>
  <si>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</si>
  <si>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</si>
  <si>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</si>
  <si>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</si>
  <si>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</si>
  <si>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</si>
  <si>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</si>
  <si>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</si>
  <si>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</si>
  <si>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</si>
  <si>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</si>
  <si>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</si>
  <si>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</si>
  <si>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</si>
  <si>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</si>
  <si>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</si>
  <si>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</si>
  <si>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</si>
  <si>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</si>
  <si>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</si>
  <si>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</si>
  <si>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</si>
  <si>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</si>
  <si>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</si>
  <si>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</si>
  <si>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</si>
  <si>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</si>
  <si>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</si>
  <si>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</si>
  <si>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</si>
  <si>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</si>
  <si>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</si>
  <si>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</si>
  <si>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</si>
  <si>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</si>
  <si>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</si>
  <si>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</si>
  <si>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</si>
  <si>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</si>
  <si>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</si>
  <si>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</si>
  <si>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</si>
  <si>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</si>
  <si>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</si>
  <si>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</si>
  <si>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</si>
  <si>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</si>
  <si>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</si>
  <si>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</si>
  <si>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</si>
  <si>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</si>
  <si>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</si>
  <si>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</si>
  <si>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</si>
  <si>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</si>
  <si>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</si>
  <si>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</si>
  <si>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</si>
  <si>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</si>
  <si>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</si>
  <si>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</si>
  <si>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</si>
  <si>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</si>
  <si>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</si>
  <si>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</si>
  <si>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</si>
  <si>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</si>
  <si>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</si>
  <si>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</si>
  <si>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</si>
  <si>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</si>
  <si>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</si>
  <si>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</si>
  <si>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</si>
  <si>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</si>
  <si>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</si>
  <si>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</si>
  <si>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</si>
  <si>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</si>
  <si>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</si>
  <si>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</si>
  <si>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</si>
  <si>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</si>
  <si>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</si>
  <si>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</si>
  <si>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</si>
  <si>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</si>
  <si>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</si>
  <si>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</si>
  <si>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</si>
  <si>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</si>
  <si>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</si>
  <si>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</si>
  <si>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</si>
  <si>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</si>
  <si>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</si>
  <si>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</si>
  <si>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</si>
  <si>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</si>
  <si>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</si>
  <si>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</si>
  <si>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</si>
  <si>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</si>
  <si>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</si>
  <si>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</si>
  <si>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</si>
  <si>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</si>
  <si>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</si>
  <si>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</si>
  <si>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</si>
  <si>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</si>
  <si>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</si>
  <si>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</si>
  <si>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</si>
  <si>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</si>
  <si>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</si>
  <si>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</si>
  <si>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</si>
  <si>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</si>
  <si>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</si>
  <si>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</si>
  <si>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</si>
  <si>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</si>
  <si>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</si>
  <si>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</si>
  <si>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</si>
  <si>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</si>
  <si>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</si>
  <si>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</si>
  <si>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</si>
  <si>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</si>
  <si>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</si>
  <si>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</si>
  <si>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</si>
  <si>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</si>
  <si>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</si>
  <si>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</si>
  <si>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</si>
  <si>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</si>
  <si>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</si>
  <si>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</si>
  <si>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</si>
  <si>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</si>
  <si>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</si>
  <si>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</si>
  <si>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</si>
  <si>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</si>
  <si>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</si>
  <si>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</si>
  <si>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</si>
  <si>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</si>
  <si>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</si>
  <si>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</si>
  <si>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</si>
  <si>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</si>
  <si>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</si>
  <si>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</si>
  <si>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</si>
  <si>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</si>
  <si>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</si>
  <si>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</si>
  <si>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</si>
  <si>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</si>
  <si>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</si>
  <si>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</si>
  <si>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</si>
  <si>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</si>
  <si>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</si>
  <si>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</si>
  <si>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</si>
  <si>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</si>
  <si>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</si>
  <si>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</si>
  <si>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</si>
  <si>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</si>
  <si>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</si>
  <si>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</si>
  <si>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</si>
  <si>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</si>
  <si>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</si>
  <si>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</si>
  <si>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</si>
  <si>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</si>
  <si>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</si>
  <si>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</si>
  <si>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</si>
  <si>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</si>
  <si>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</si>
  <si>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</si>
  <si>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</si>
  <si>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</si>
  <si>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</si>
  <si>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</si>
  <si>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</si>
  <si>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</si>
  <si>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</si>
  <si>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</si>
  <si>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</si>
  <si>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</si>
  <si>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</si>
  <si>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</si>
  <si>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</si>
  <si>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</si>
  <si>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</si>
  <si>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</si>
  <si>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</si>
  <si>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</si>
  <si>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</si>
  <si>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</si>
  <si>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</si>
  <si>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</si>
  <si>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</si>
  <si>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</si>
  <si>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</si>
  <si>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</si>
  <si>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</si>
  <si>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</si>
  <si>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</si>
  <si>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</si>
  <si>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</si>
  <si>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</si>
  <si>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</si>
  <si>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</si>
  <si>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</si>
  <si>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</si>
  <si>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</si>
  <si>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</si>
  <si>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</si>
  <si>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</si>
  <si>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</si>
  <si>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</si>
  <si>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</si>
  <si>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</si>
  <si>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</si>
  <si>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</si>
  <si>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</si>
  <si>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</si>
  <si>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</si>
  <si>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</si>
  <si>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</si>
  <si>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</si>
  <si>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</si>
  <si>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</si>
  <si>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</si>
  <si>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</si>
  <si>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</si>
  <si>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</si>
  <si>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</si>
  <si>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</si>
  <si>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</si>
  <si>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</si>
  <si>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</si>
  <si>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</si>
  <si>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</si>
  <si>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</si>
  <si>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</si>
  <si>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</si>
  <si>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</si>
  <si>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</si>
  <si>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</si>
  <si>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</si>
  <si>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</si>
  <si>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</si>
  <si>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</si>
  <si>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</si>
  <si>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</si>
  <si>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</si>
  <si>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</si>
  <si>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</si>
  <si>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</si>
  <si>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</si>
  <si>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</si>
  <si>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</si>
  <si>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</si>
  <si>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</si>
  <si>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</si>
  <si>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</si>
  <si>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</si>
  <si>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</si>
  <si>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</si>
  <si>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</si>
  <si>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</si>
  <si>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</si>
  <si>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</si>
  <si>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</si>
  <si>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</si>
  <si>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</si>
  <si>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</si>
  <si>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</si>
  <si>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</si>
  <si>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</si>
  <si>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</si>
  <si>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</si>
  <si>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</si>
  <si>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</si>
  <si>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</si>
  <si>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</si>
  <si>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</si>
  <si>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</si>
  <si>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</si>
  <si>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</si>
  <si>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</si>
  <si>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</si>
  <si>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</si>
  <si>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</si>
  <si>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</si>
  <si>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</si>
  <si>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</si>
  <si>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</si>
  <si>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</si>
  <si>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</si>
  <si>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</si>
  <si>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</si>
  <si>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</si>
  <si>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</si>
  <si>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</si>
  <si>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</si>
  <si>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</si>
  <si>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</si>
  <si>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</si>
  <si>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</si>
  <si>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</si>
  <si>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</si>
  <si>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</si>
  <si>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</si>
  <si>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</si>
  <si>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</si>
  <si>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</si>
  <si>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</si>
  <si>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</si>
  <si>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</si>
  <si>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</si>
  <si>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</si>
  <si>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</si>
  <si>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</si>
  <si>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</si>
  <si>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</si>
  <si>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</si>
  <si>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</si>
  <si>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</si>
  <si>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</si>
  <si>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</si>
  <si>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</si>
  <si>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</si>
  <si>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</si>
  <si>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</si>
  <si>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</si>
  <si>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</si>
  <si>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</si>
  <si>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</si>
  <si>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</si>
  <si>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</si>
  <si>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</si>
  <si>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</si>
  <si>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</si>
  <si>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</si>
  <si>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</si>
  <si>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</si>
  <si>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</si>
  <si>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</si>
  <si>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</si>
  <si>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</si>
  <si>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</si>
  <si>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</si>
  <si>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</si>
  <si>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</si>
  <si>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</si>
  <si>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</si>
  <si>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</si>
  <si>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</si>
  <si>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</si>
  <si>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</si>
  <si>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</si>
  <si>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</si>
  <si>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</si>
  <si>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</si>
  <si>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</si>
  <si>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</si>
  <si>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</si>
  <si>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</si>
  <si>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</si>
  <si>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</si>
  <si>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</si>
  <si>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</si>
  <si>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</si>
  <si>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</si>
  <si>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</si>
  <si>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</si>
  <si>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</si>
  <si>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</si>
  <si>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</si>
  <si>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</si>
  <si>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</si>
  <si>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</si>
  <si>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</si>
  <si>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</si>
  <si>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</si>
  <si>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</si>
  <si>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</si>
  <si>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</si>
  <si>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</si>
  <si>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</si>
  <si>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</si>
  <si>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</si>
  <si>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</si>
  <si>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</si>
  <si>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</si>
  <si>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</si>
  <si>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</si>
  <si>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</si>
  <si>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</si>
  <si>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</si>
  <si>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</si>
  <si>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</si>
  <si>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</si>
  <si>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</si>
  <si>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</si>
  <si>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</si>
  <si>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</si>
  <si>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</si>
  <si>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</si>
  <si>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</si>
  <si>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</si>
  <si>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</si>
  <si>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</si>
  <si>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</si>
  <si>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</si>
  <si>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</si>
  <si>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</si>
  <si>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</si>
  <si>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</si>
  <si>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</si>
  <si>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</si>
  <si>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</si>
  <si>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</si>
  <si>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</si>
  <si>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</si>
  <si>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</si>
  <si>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</si>
  <si>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</si>
  <si>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</si>
  <si>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</si>
  <si>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</si>
  <si>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</si>
  <si>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</si>
  <si>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</si>
  <si>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</si>
  <si>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</si>
  <si>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</si>
  <si>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</si>
  <si>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</si>
  <si>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</si>
  <si>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</si>
  <si>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</si>
  <si>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</si>
  <si>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</si>
  <si>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</si>
  <si>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</si>
  <si>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</si>
  <si>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</si>
  <si>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</si>
  <si>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</si>
  <si>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</si>
  <si>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</si>
  <si>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</si>
  <si>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</si>
  <si>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</si>
  <si>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</si>
  <si>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</si>
  <si>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</si>
  <si>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</si>
  <si>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</si>
  <si>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</si>
  <si>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</si>
  <si>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</si>
  <si>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</si>
  <si>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</si>
  <si>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</si>
  <si>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</si>
  <si>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</si>
  <si>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</si>
  <si>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</si>
  <si>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</si>
  <si>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</si>
  <si>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</si>
  <si>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</si>
  <si>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</si>
  <si>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</si>
  <si>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</si>
  <si>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</si>
  <si>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</si>
  <si>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</si>
  <si>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</si>
  <si>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</si>
  <si>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</si>
  <si>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</si>
  <si>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</si>
  <si>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</si>
  <si>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</si>
  <si>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</si>
  <si>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</si>
  <si>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</si>
  <si>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</si>
  <si>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</si>
  <si>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</si>
  <si>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</si>
  <si>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</si>
  <si>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</si>
  <si>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</si>
  <si>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</si>
  <si>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</si>
  <si>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</si>
  <si>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</si>
  <si>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</si>
  <si>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</si>
  <si>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</si>
  <si>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</si>
  <si>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</si>
  <si>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</si>
  <si>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</si>
  <si>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</si>
  <si>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</si>
  <si>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</si>
  <si>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</si>
  <si>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</si>
  <si>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</si>
  <si>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</si>
  <si>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</si>
  <si>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</si>
  <si>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</si>
  <si>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</si>
  <si>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</si>
  <si>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</si>
  <si>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</si>
  <si>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</si>
  <si>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</si>
  <si>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</si>
  <si>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</si>
  <si>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</si>
  <si>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</si>
  <si>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</si>
  <si>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</si>
  <si>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</si>
  <si>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</si>
  <si>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</si>
  <si>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</si>
  <si>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</si>
  <si>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</si>
  <si>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</si>
  <si>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</si>
  <si>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</si>
  <si>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</si>
  <si>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</si>
  <si>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</si>
  <si>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</si>
  <si>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</si>
  <si>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</si>
  <si>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</si>
  <si>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</si>
  <si>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</si>
  <si>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</si>
  <si>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</si>
  <si>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</si>
  <si>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</si>
  <si>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</si>
  <si>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</si>
  <si>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</si>
  <si>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</si>
  <si>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</si>
  <si>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</si>
  <si>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</si>
  <si>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</si>
  <si>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</si>
  <si>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</si>
  <si>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</si>
  <si>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</si>
  <si>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</si>
  <si>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</si>
  <si>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</si>
  <si>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</si>
  <si>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</si>
  <si>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</si>
  <si>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</si>
  <si>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</si>
  <si>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</si>
  <si>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</si>
  <si>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</si>
  <si>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</si>
  <si>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</si>
  <si>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</si>
  <si>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</si>
  <si>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</si>
  <si>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</si>
  <si>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</si>
  <si>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</si>
  <si>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</si>
  <si>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</si>
  <si>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</si>
  <si>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</si>
  <si>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</si>
  <si>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</si>
  <si>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</si>
  <si>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</si>
  <si>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</si>
  <si>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</si>
  <si>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</si>
  <si>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</si>
  <si>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</si>
  <si>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</si>
  <si>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</si>
  <si>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</si>
  <si>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</si>
  <si>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</si>
  <si>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</si>
  <si>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</si>
  <si>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</si>
  <si>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</si>
  <si>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</si>
  <si>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</si>
  <si>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</si>
  <si>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</si>
  <si>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</si>
  <si>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</si>
  <si>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</si>
  <si>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</si>
  <si>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</si>
  <si>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</si>
  <si>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</si>
  <si>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</si>
  <si>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</si>
  <si>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</si>
  <si>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</si>
  <si>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</si>
  <si>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</si>
  <si>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</si>
  <si>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</si>
  <si>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</si>
  <si>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</si>
  <si>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</si>
  <si>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</si>
  <si>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</si>
  <si>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</si>
  <si>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</si>
  <si>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</si>
  <si>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</si>
  <si>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</si>
  <si>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</si>
  <si>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</si>
  <si>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</si>
  <si>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</si>
  <si>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</si>
  <si>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</si>
  <si>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</si>
  <si>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</si>
  <si>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</si>
  <si>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</si>
  <si>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</si>
  <si>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</si>
  <si>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</si>
  <si>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</si>
  <si>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</si>
  <si>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</si>
  <si>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</si>
  <si>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</si>
  <si>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</si>
  <si>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</si>
  <si>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</si>
  <si>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</si>
  <si>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</si>
  <si>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</si>
  <si>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</si>
  <si>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</si>
  <si>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</si>
  <si>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</si>
  <si>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</si>
  <si>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</si>
  <si>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</si>
  <si>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</si>
  <si>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</si>
  <si>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</si>
  <si>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</si>
  <si>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</si>
  <si>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</si>
  <si>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</si>
  <si>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</si>
  <si>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</si>
  <si>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</si>
  <si>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</si>
  <si>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</si>
  <si>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</si>
  <si>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</si>
  <si>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</si>
  <si>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</si>
  <si>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</si>
  <si>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</si>
  <si>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</si>
  <si>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</si>
  <si>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</si>
  <si>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</si>
  <si>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</si>
  <si>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</si>
  <si>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</si>
  <si>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</si>
  <si>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</si>
  <si>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</si>
  <si>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</si>
  <si>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</si>
  <si>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</si>
  <si>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</si>
  <si>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</si>
  <si>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</si>
  <si>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</si>
  <si>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</si>
  <si>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</si>
  <si>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</si>
  <si>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</si>
  <si>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</si>
  <si>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</si>
  <si>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</si>
  <si>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</si>
  <si>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</si>
  <si>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</si>
  <si>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</si>
  <si>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</si>
  <si>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</si>
  <si>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</si>
  <si>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</si>
  <si>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</si>
  <si>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</si>
  <si>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</si>
  <si>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</si>
  <si>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</si>
  <si>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</si>
  <si>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</si>
  <si>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</si>
  <si>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</si>
  <si>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</si>
  <si>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</si>
  <si>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</si>
  <si>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</si>
  <si>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</si>
  <si>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</si>
  <si>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</si>
  <si>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</si>
  <si>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</si>
  <si>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</si>
  <si>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</si>
  <si>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</si>
  <si>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</si>
  <si>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</si>
  <si>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</si>
  <si>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</si>
  <si>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</si>
  <si>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</si>
  <si>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</si>
  <si>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</si>
  <si>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</si>
  <si>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</si>
  <si>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</si>
  <si>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</si>
  <si>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</si>
  <si>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</si>
  <si>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</si>
  <si>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</si>
  <si>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</si>
  <si>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</si>
  <si>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</si>
  <si>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</si>
  <si>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</si>
  <si>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</si>
  <si>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</si>
  <si>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</si>
  <si>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</si>
  <si>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</si>
  <si>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</si>
  <si>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</si>
  <si>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</si>
  <si>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</si>
  <si>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</si>
  <si>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</si>
  <si>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</si>
  <si>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</si>
  <si>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</si>
  <si>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</si>
  <si>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</si>
  <si>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</si>
  <si>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</si>
  <si>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</si>
  <si>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</si>
  <si>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</si>
  <si>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</si>
  <si>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</si>
  <si>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</si>
  <si>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</si>
  <si>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</si>
  <si>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</si>
  <si>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</si>
  <si>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</si>
  <si>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</si>
  <si>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</si>
  <si>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</si>
  <si>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</si>
  <si>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</si>
  <si>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</si>
  <si>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</si>
  <si>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</si>
  <si>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</si>
  <si>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</si>
  <si>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</si>
  <si>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</si>
  <si>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</si>
  <si>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</si>
  <si>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</si>
  <si>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</si>
  <si>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</si>
  <si>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</si>
  <si>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</si>
  <si>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</si>
  <si>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</si>
  <si>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</si>
  <si>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</si>
  <si>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</si>
  <si>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</si>
  <si>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</si>
  <si>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</si>
  <si>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</si>
  <si>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</si>
  <si>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</si>
  <si>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</si>
  <si>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</si>
  <si>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</si>
  <si>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</si>
  <si>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</si>
  <si>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</si>
  <si>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</si>
  <si>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</si>
  <si>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</si>
  <si>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</si>
  <si>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</si>
  <si>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</si>
  <si>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</si>
  <si>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</si>
  <si>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</si>
  <si>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</si>
  <si>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</si>
  <si>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</si>
  <si>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</si>
  <si>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</si>
  <si>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</si>
  <si>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</si>
  <si>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</si>
  <si>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</si>
  <si>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</si>
  <si>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</si>
  <si>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</si>
  <si>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</si>
  <si>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</si>
  <si>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</si>
  <si>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</si>
  <si>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</si>
  <si>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</si>
  <si>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</si>
  <si>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</si>
  <si>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</si>
  <si>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</si>
  <si>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</si>
  <si>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</si>
  <si>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</si>
  <si>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</si>
  <si>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</si>
  <si>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</si>
  <si>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</si>
  <si>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</si>
  <si>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</si>
  <si>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</si>
  <si>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</si>
  <si>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</si>
  <si>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</si>
  <si>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</si>
  <si>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</si>
  <si>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</si>
  <si>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</si>
  <si>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</si>
  <si>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</si>
  <si>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</si>
  <si>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</si>
  <si>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</si>
  <si>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</si>
  <si>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</si>
  <si>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</si>
  <si>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</si>
  <si>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</si>
  <si>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</si>
  <si>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</si>
  <si>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</si>
  <si>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</si>
  <si>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</si>
  <si>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</si>
  <si>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</si>
  <si>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</si>
  <si>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</si>
  <si>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</si>
  <si>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</si>
  <si>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</si>
  <si>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</si>
  <si>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</si>
  <si>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</si>
  <si>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</si>
  <si>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</si>
  <si>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</si>
  <si>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</si>
  <si>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</si>
  <si>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</si>
  <si>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</si>
  <si>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</si>
  <si>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</si>
  <si>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</si>
  <si>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</si>
  <si>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</si>
  <si>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</si>
  <si>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</si>
  <si>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</si>
  <si>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</si>
  <si>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</si>
  <si>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</si>
  <si>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</si>
  <si>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</si>
  <si>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</si>
  <si>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</si>
  <si>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</si>
  <si>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</si>
  <si>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</si>
  <si>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</si>
  <si>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</si>
  <si>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</si>
  <si>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</si>
  <si>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</si>
  <si>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</si>
  <si>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</si>
  <si>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</si>
  <si>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</si>
  <si>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</si>
  <si>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</si>
  <si>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</si>
  <si>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</si>
  <si>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</si>
  <si>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</si>
  <si>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</si>
  <si>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</si>
  <si>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</si>
  <si>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</si>
  <si>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</si>
  <si>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</si>
  <si>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</si>
  <si>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</si>
  <si>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</si>
  <si>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</si>
  <si>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</si>
  <si>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</si>
  <si>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</si>
  <si>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</si>
  <si>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</si>
  <si>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</si>
  <si>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</si>
  <si>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</si>
  <si>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</si>
  <si>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</si>
  <si>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</si>
  <si>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</si>
  <si>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</si>
  <si>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</si>
  <si>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</si>
  <si>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</si>
  <si>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</si>
  <si>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</si>
  <si>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</si>
  <si>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</si>
  <si>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</si>
  <si>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</si>
  <si>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</si>
  <si>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</si>
  <si>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</si>
  <si>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</si>
  <si>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</si>
  <si>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</si>
  <si>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</si>
  <si>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</si>
  <si>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</si>
  <si>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</si>
  <si>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</si>
  <si>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</si>
  <si>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</si>
  <si>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</si>
  <si>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</si>
  <si>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</si>
  <si>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</si>
  <si>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</si>
  <si>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</si>
  <si>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</si>
  <si>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</si>
  <si>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</si>
  <si>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</si>
  <si>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</si>
  <si>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</si>
  <si>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</si>
  <si>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</si>
  <si>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</si>
  <si>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</si>
  <si>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</si>
  <si>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</si>
  <si>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</si>
  <si>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</si>
  <si>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</si>
  <si>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</si>
  <si>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</si>
  <si>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</si>
  <si>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</si>
  <si>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</si>
  <si>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</si>
  <si>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</si>
  <si>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</si>
  <si>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</si>
  <si>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</si>
  <si>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</si>
  <si>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</si>
  <si>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</si>
  <si>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</si>
  <si>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</si>
  <si>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</si>
  <si>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</si>
  <si>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</si>
  <si>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</si>
  <si>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</si>
  <si>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</si>
  <si>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</si>
  <si>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</si>
  <si>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</si>
  <si>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</si>
  <si>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</si>
  <si>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</si>
  <si>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</si>
  <si>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</si>
  <si>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</si>
  <si>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</si>
  <si>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</si>
  <si>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</si>
  <si>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</si>
  <si>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</si>
  <si>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</si>
  <si>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</si>
  <si>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</si>
  <si>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</si>
  <si>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</si>
  <si>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</si>
  <si>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</si>
  <si>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</si>
  <si>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</si>
  <si>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</si>
  <si>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</si>
  <si>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</si>
  <si>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</si>
  <si>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</si>
  <si>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</si>
  <si>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</si>
  <si>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</si>
  <si>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</si>
  <si>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</si>
  <si>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</si>
  <si>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</si>
  <si>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</si>
  <si>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</si>
  <si>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</si>
  <si>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</si>
  <si>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</si>
  <si>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</si>
  <si>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</si>
  <si>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</si>
  <si>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</si>
  <si>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</si>
  <si>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</si>
  <si>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</si>
  <si>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</si>
  <si>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</si>
  <si>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</si>
  <si>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</si>
  <si>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</si>
  <si>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</si>
  <si>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</si>
  <si>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</si>
  <si>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</si>
  <si>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</si>
  <si>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</si>
  <si>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</si>
  <si>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</si>
  <si>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</si>
  <si>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</si>
  <si>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</si>
  <si>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</si>
  <si>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</si>
  <si>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</si>
  <si>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</si>
  <si>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</si>
  <si>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</si>
  <si>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</si>
  <si>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</si>
  <si>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</si>
  <si>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</si>
  <si>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</si>
  <si>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</si>
  <si>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</si>
  <si>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</si>
  <si>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</si>
  <si>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</si>
  <si>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</si>
  <si>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</si>
  <si>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</si>
  <si>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</si>
  <si>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</si>
  <si>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</si>
  <si>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</si>
  <si>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</si>
  <si>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</si>
  <si>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</si>
  <si>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</si>
  <si>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</si>
  <si>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</si>
  <si>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</si>
  <si>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</si>
  <si>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</si>
  <si>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</si>
  <si>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</si>
  <si>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</si>
  <si>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</si>
  <si>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</si>
  <si>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</si>
  <si>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</si>
  <si>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</si>
  <si>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</si>
  <si>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</si>
  <si>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</si>
  <si>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</si>
  <si>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</si>
  <si>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</si>
  <si>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</si>
  <si>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</si>
  <si>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</si>
  <si>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</si>
  <si>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</si>
  <si>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</si>
  <si>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</si>
  <si>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</si>
  <si>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</si>
  <si>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</si>
  <si>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</si>
  <si>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</si>
  <si>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</si>
  <si>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</si>
  <si>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</si>
  <si>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</si>
  <si>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</si>
  <si>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</si>
  <si>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</si>
  <si>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</si>
  <si>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</si>
  <si>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</si>
  <si>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</si>
  <si>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</si>
  <si>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</si>
  <si>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</si>
  <si>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</si>
  <si>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</si>
  <si>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</si>
  <si>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</si>
  <si>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</si>
  <si>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</si>
  <si>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</si>
  <si>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</si>
  <si>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</si>
  <si>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</si>
  <si>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</si>
  <si>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</si>
  <si>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</si>
  <si>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</si>
  <si>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</si>
  <si>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</si>
  <si>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</si>
  <si>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</si>
  <si>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</si>
  <si>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</si>
  <si>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</si>
  <si>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</si>
  <si>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</si>
  <si>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</si>
  <si>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</si>
  <si>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</si>
  <si>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</si>
  <si>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</si>
  <si>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</si>
  <si>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</si>
  <si>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</si>
  <si>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</si>
  <si>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</si>
  <si>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</si>
  <si>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</si>
  <si>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</si>
  <si>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</si>
  <si>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</si>
  <si>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</si>
  <si>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</si>
  <si>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</si>
  <si>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</si>
  <si>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</si>
  <si>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</si>
  <si>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</si>
  <si>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</si>
  <si>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</si>
  <si>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</si>
  <si>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</si>
  <si>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</si>
  <si>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</si>
  <si>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</si>
  <si>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</si>
  <si>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</si>
  <si>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</si>
  <si>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</si>
  <si>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</si>
  <si>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</si>
  <si>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</si>
  <si>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</si>
  <si>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</si>
  <si>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</si>
  <si>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</si>
  <si>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</si>
  <si>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</si>
  <si>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</si>
  <si>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</si>
  <si>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</si>
  <si>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</si>
  <si>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</si>
  <si>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</si>
  <si>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</si>
  <si>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</si>
  <si>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</si>
  <si>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</si>
  <si>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</si>
  <si>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</si>
  <si>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</si>
  <si>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</si>
  <si>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</si>
  <si>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</si>
  <si>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</si>
  <si>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</si>
  <si>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</si>
  <si>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</si>
  <si>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</si>
  <si>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</si>
  <si>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</si>
  <si>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</si>
  <si>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</si>
  <si>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</si>
  <si>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</si>
  <si>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</si>
  <si>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</si>
  <si>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</si>
  <si>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</si>
  <si>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</si>
  <si>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</si>
  <si>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</si>
  <si>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</si>
  <si>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</si>
  <si>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</si>
  <si>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</si>
  <si>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</si>
  <si>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</si>
  <si>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</si>
  <si>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</si>
  <si>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</si>
  <si>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</si>
  <si>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</si>
  <si>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</si>
  <si>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</si>
  <si>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</si>
  <si>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</si>
  <si>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</si>
  <si>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</si>
  <si>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</si>
  <si>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</si>
  <si>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</si>
  <si>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</si>
  <si>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</si>
  <si>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</si>
  <si>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</si>
  <si>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</si>
  <si>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</si>
  <si>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</si>
  <si>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</si>
  <si>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</si>
  <si>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</si>
  <si>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</si>
  <si>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</si>
  <si>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</si>
  <si>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</si>
  <si>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</si>
  <si>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</si>
  <si>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</si>
  <si>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</si>
  <si>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</si>
  <si>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</si>
  <si>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</si>
  <si>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</si>
  <si>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</si>
  <si>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</si>
  <si>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</si>
  <si>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</si>
  <si>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</si>
  <si>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</si>
  <si>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</si>
  <si>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</si>
  <si>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</si>
  <si>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</si>
  <si>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</si>
  <si>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</si>
  <si>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</si>
  <si>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</si>
  <si>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</si>
  <si>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</si>
  <si>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</si>
  <si>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</si>
  <si>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</si>
  <si>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</si>
  <si>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</si>
  <si>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</si>
  <si>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</si>
  <si>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</si>
  <si>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</si>
  <si>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</si>
  <si>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</si>
  <si>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</si>
  <si>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</si>
  <si>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</si>
  <si>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</si>
  <si>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</si>
  <si>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</si>
  <si>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</si>
  <si>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</si>
  <si>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</si>
  <si>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</si>
  <si>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</si>
  <si>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</si>
  <si>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</si>
  <si>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</si>
  <si>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</si>
  <si>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</si>
  <si>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</si>
  <si>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</si>
  <si>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</si>
  <si>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</si>
  <si>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</si>
  <si>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</si>
  <si>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</si>
  <si>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</si>
  <si>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</si>
  <si>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</si>
  <si>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</si>
  <si>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</si>
  <si>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</si>
  <si>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</si>
  <si>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</si>
  <si>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</si>
  <si>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</si>
  <si>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</si>
  <si>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</si>
  <si>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</si>
  <si>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</si>
  <si>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</si>
  <si>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</si>
  <si>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</si>
  <si>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</si>
  <si>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</si>
  <si>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</si>
  <si>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</si>
  <si>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</si>
  <si>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</si>
  <si>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</si>
  <si>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</si>
  <si>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</si>
  <si>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</si>
  <si>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</si>
  <si>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</si>
  <si>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</si>
  <si>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</si>
  <si>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</si>
  <si>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</si>
  <si>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</si>
  <si>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</si>
  <si>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</si>
  <si>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</si>
  <si>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</si>
  <si>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</si>
  <si>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</si>
  <si>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</si>
  <si>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</si>
  <si>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</si>
  <si>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</si>
  <si>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</si>
  <si>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</si>
  <si>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</si>
  <si>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</si>
  <si>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</si>
  <si>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</si>
  <si>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</si>
  <si>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</si>
  <si>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</si>
  <si>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</si>
  <si>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</si>
  <si>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</si>
  <si>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</si>
  <si>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</si>
  <si>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</si>
  <si>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</si>
  <si>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</si>
  <si>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</si>
  <si>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</si>
  <si>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</si>
  <si>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</si>
  <si>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</si>
  <si>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</si>
  <si>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</si>
  <si>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</si>
  <si>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</si>
  <si>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</si>
  <si>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</si>
  <si>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</si>
  <si>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</si>
  <si>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</si>
  <si>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</si>
  <si>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</si>
  <si>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</si>
  <si>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</si>
  <si>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</si>
  <si>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</si>
  <si>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</si>
  <si>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</si>
  <si>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</si>
  <si>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</si>
  <si>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</si>
  <si>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</si>
  <si>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</si>
  <si>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</si>
  <si>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</si>
  <si>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</si>
  <si>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</si>
  <si>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</si>
  <si>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</si>
  <si>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</si>
  <si>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</si>
  <si>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</si>
  <si>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</si>
  <si>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</si>
  <si>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</si>
  <si>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</si>
  <si>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</si>
  <si>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</si>
  <si>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</si>
  <si>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</si>
  <si>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</si>
  <si>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</si>
  <si>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</si>
  <si>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</si>
  <si>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</si>
  <si>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</si>
  <si>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</si>
  <si>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</si>
  <si>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</si>
  <si>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</si>
  <si>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</si>
  <si>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</si>
  <si>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</si>
  <si>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</si>
  <si>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</si>
  <si>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</si>
  <si>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</si>
  <si>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</si>
  <si>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</si>
  <si>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</si>
  <si>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</si>
  <si>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</si>
  <si>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</si>
  <si>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</si>
  <si>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</si>
  <si>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</si>
  <si>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</si>
  <si>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</si>
  <si>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</si>
  <si>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</si>
  <si>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</si>
  <si>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</si>
  <si>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</si>
  <si>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</si>
  <si>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</si>
  <si>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</si>
  <si>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</si>
  <si>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</si>
  <si>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</si>
  <si>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</si>
  <si>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</si>
  <si>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</si>
  <si>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</si>
  <si>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</si>
  <si>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</si>
  <si>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</si>
  <si>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</si>
  <si>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</si>
  <si>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</si>
  <si>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</si>
  <si>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</si>
  <si>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</si>
  <si>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</si>
  <si>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</si>
  <si>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</si>
  <si>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</si>
  <si>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</si>
  <si>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</si>
  <si>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</si>
  <si>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</si>
  <si>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</si>
  <si>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</si>
  <si>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</si>
  <si>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</si>
  <si>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</si>
  <si>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</si>
  <si>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</si>
  <si>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</si>
  <si>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</si>
  <si>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</si>
  <si>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</si>
  <si>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</si>
  <si>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</si>
  <si>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</si>
  <si>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</si>
  <si>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</si>
  <si>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</si>
  <si>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</si>
  <si>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</si>
  <si>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</si>
  <si>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</si>
  <si>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</si>
  <si>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</si>
  <si>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</si>
  <si>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</si>
  <si>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</si>
  <si>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</si>
  <si>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</si>
  <si>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</si>
  <si>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</si>
  <si>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</si>
  <si>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</si>
  <si>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</si>
  <si>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</si>
  <si>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</si>
  <si>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</si>
  <si>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</si>
  <si>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</si>
  <si>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</si>
  <si>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</si>
  <si>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</si>
  <si>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</si>
  <si>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</si>
  <si>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</si>
  <si>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</si>
  <si>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</si>
  <si>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</si>
  <si>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</si>
  <si>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</si>
  <si>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</si>
  <si>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</si>
  <si>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</si>
  <si>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</si>
  <si>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</si>
  <si>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</si>
  <si>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</si>
  <si>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</si>
  <si>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</si>
  <si>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</si>
  <si>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</si>
  <si>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</si>
  <si>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</si>
  <si>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</si>
  <si>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</si>
  <si>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</si>
  <si>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</si>
  <si>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</si>
  <si>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</si>
  <si>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</si>
  <si>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</si>
  <si>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</si>
  <si>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</si>
  <si>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</si>
  <si>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</si>
  <si>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</si>
  <si>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</si>
  <si>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</si>
  <si>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</si>
  <si>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</si>
  <si>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</si>
  <si>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</si>
  <si>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</si>
  <si>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</si>
  <si>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</si>
  <si>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</si>
  <si>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</si>
  <si>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</si>
  <si>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</si>
  <si>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</si>
  <si>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</si>
  <si>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</si>
  <si>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</si>
  <si>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</si>
  <si>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</si>
  <si>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</si>
  <si>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</si>
  <si>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</si>
  <si>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</si>
  <si>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</si>
  <si>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</si>
  <si>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</si>
  <si>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</si>
  <si>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</si>
  <si>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</si>
  <si>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</si>
  <si>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</si>
  <si>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</si>
  <si>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</si>
  <si>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</si>
  <si>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</si>
  <si>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</si>
  <si>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</si>
  <si>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</si>
  <si>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</si>
  <si>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</si>
  <si>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</si>
  <si>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</si>
  <si>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</si>
  <si>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</si>
  <si>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</si>
  <si>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</si>
  <si>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</si>
  <si>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</si>
  <si>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</si>
  <si>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</si>
  <si>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</si>
  <si>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</si>
  <si>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</si>
  <si>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</si>
  <si>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</si>
  <si>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</si>
  <si>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</si>
  <si>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</si>
  <si>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</si>
  <si>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</si>
  <si>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</si>
  <si>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</si>
  <si>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</si>
  <si>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</si>
  <si>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</si>
  <si>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</si>
  <si>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</si>
  <si>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</si>
  <si>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</si>
  <si>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</si>
  <si>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</si>
  <si>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</si>
  <si>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</si>
  <si>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</si>
  <si>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</si>
  <si>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</si>
  <si>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</si>
  <si>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</si>
  <si>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</si>
  <si>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</si>
  <si>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</si>
  <si>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</si>
  <si>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</si>
  <si>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</si>
  <si>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</si>
  <si>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</si>
  <si>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</si>
  <si>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</si>
  <si>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</si>
  <si>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</si>
  <si>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</si>
  <si>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</si>
  <si>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</si>
  <si>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</si>
  <si>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</si>
  <si>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</si>
  <si>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</si>
  <si>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</si>
  <si>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</si>
  <si>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</si>
  <si>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</si>
  <si>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</si>
  <si>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</si>
  <si>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</si>
  <si>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</si>
  <si>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</si>
  <si>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</si>
  <si>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</si>
  <si>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</si>
  <si>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</si>
  <si>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</si>
  <si>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</si>
  <si>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</si>
  <si>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</si>
  <si>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</si>
  <si>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</si>
  <si>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</si>
  <si>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</si>
  <si>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</si>
  <si>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</si>
  <si>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</si>
  <si>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</si>
  <si>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</si>
  <si>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</si>
  <si>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</si>
  <si>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</si>
  <si>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</si>
  <si>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</si>
  <si>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</si>
  <si>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</si>
  <si>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</si>
  <si>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</si>
  <si>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</si>
  <si>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</si>
  <si>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</si>
  <si>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</si>
  <si>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</si>
  <si>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</si>
  <si>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</si>
  <si>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</si>
  <si>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</si>
  <si>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</si>
  <si>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</si>
  <si>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</si>
  <si>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</si>
  <si>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</si>
  <si>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</si>
  <si>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</si>
  <si>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</si>
  <si>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</si>
  <si>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</si>
  <si>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</si>
  <si>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</si>
  <si>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</si>
  <si>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</si>
  <si>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</si>
  <si>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</si>
  <si>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</si>
  <si>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</si>
  <si>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</si>
  <si>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</si>
  <si>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</si>
  <si>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</si>
  <si>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</si>
  <si>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</si>
  <si>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</si>
  <si>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</si>
  <si>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</si>
  <si>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</si>
  <si>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</si>
  <si>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</si>
  <si>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</si>
  <si>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</si>
  <si>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</si>
  <si>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</si>
  <si>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</si>
  <si>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</si>
  <si>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</si>
  <si>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</si>
  <si>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</si>
  <si>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</si>
  <si>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</si>
  <si>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</si>
  <si>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</si>
  <si>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</si>
  <si>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</si>
  <si>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</si>
  <si>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</si>
  <si>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</si>
  <si>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</si>
  <si>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</si>
  <si>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</si>
  <si>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</si>
  <si>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</si>
  <si>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</si>
  <si>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</si>
  <si>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</si>
  <si>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</si>
  <si>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</si>
  <si>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</si>
  <si>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</si>
  <si>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</si>
  <si>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</si>
  <si>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</si>
  <si>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</si>
  <si>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</si>
  <si>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</si>
  <si>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</si>
  <si>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</si>
  <si>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</si>
  <si>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</si>
  <si>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</si>
  <si>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</si>
  <si>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</si>
  <si>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</si>
  <si>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</si>
  <si>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</si>
  <si>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</si>
  <si>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</si>
  <si>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</si>
  <si>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</si>
  <si>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</si>
  <si>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</si>
  <si>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</si>
  <si>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</si>
  <si>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</si>
  <si>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</si>
  <si>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</si>
  <si>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</si>
  <si>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</si>
  <si>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</si>
  <si>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</si>
  <si>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</si>
  <si>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</si>
  <si>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</si>
  <si>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</si>
  <si>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</si>
  <si>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</si>
  <si>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</si>
  <si>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</si>
  <si>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</si>
  <si>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</si>
  <si>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</si>
  <si>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</si>
  <si>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</si>
  <si>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</si>
  <si>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</si>
  <si>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</si>
  <si>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</si>
  <si>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</si>
  <si>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</si>
  <si>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</si>
  <si>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</si>
  <si>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</si>
  <si>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</si>
  <si>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</si>
  <si>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</si>
  <si>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</si>
  <si>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</si>
  <si>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</si>
  <si>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</si>
  <si>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</si>
  <si>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</si>
  <si>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</si>
  <si>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</si>
  <si>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</si>
  <si>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</si>
  <si>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</si>
  <si>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</si>
  <si>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</si>
  <si>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</si>
  <si>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</si>
  <si>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</si>
  <si>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</si>
  <si>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</si>
  <si>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</si>
  <si>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</si>
  <si>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</si>
  <si>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</si>
  <si>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</si>
  <si>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</si>
  <si>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</si>
  <si>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</si>
  <si>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</si>
  <si>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</si>
  <si>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</si>
  <si>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</si>
  <si>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</si>
  <si>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</si>
  <si>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</si>
  <si>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</si>
  <si>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</si>
  <si>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</si>
  <si>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</si>
  <si>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</si>
  <si>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</si>
  <si>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</si>
  <si>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</si>
  <si>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</si>
  <si>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</si>
  <si>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</si>
  <si>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</si>
  <si>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</si>
  <si>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</si>
  <si>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</si>
  <si>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</si>
  <si>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</si>
  <si>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</si>
  <si>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</si>
  <si>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</si>
  <si>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</si>
  <si>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</si>
  <si>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</si>
  <si>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</si>
  <si>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</si>
  <si>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</si>
  <si>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</si>
  <si>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</si>
  <si>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</si>
  <si>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</si>
  <si>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</si>
  <si>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</si>
  <si>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</si>
  <si>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</si>
  <si>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</si>
  <si>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</si>
  <si>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</si>
  <si>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</si>
  <si>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</si>
  <si>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</si>
  <si>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</si>
  <si>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</si>
  <si>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</si>
  <si>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</si>
  <si>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</si>
  <si>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</si>
  <si>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</si>
  <si>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</si>
  <si>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</si>
  <si>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</si>
  <si>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</si>
  <si>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</si>
  <si>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</si>
  <si>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</si>
  <si>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</si>
  <si>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</si>
  <si>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</si>
  <si>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</si>
  <si>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</si>
  <si>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</si>
  <si>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</si>
  <si>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</si>
  <si>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</si>
  <si>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</si>
  <si>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</si>
  <si>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</si>
  <si>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</si>
  <si>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</si>
  <si>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</si>
  <si>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</si>
  <si>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</si>
  <si>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</si>
  <si>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</si>
  <si>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</si>
  <si>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</si>
  <si>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</si>
  <si>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</si>
  <si>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</si>
  <si>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</si>
  <si>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</si>
  <si>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</si>
  <si>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</si>
  <si>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</si>
  <si>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</si>
  <si>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</si>
  <si>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</si>
  <si>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</si>
  <si>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</si>
  <si>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</si>
  <si>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</si>
  <si>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</si>
  <si>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</si>
  <si>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</si>
  <si>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</si>
  <si>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</si>
  <si>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</si>
  <si>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</si>
  <si>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</si>
  <si>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</si>
  <si>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</si>
  <si>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</si>
  <si>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</si>
  <si>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</si>
  <si>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</si>
  <si>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</si>
  <si>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</si>
  <si>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</si>
  <si>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</si>
  <si>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</si>
  <si>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</si>
  <si>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</si>
  <si>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</si>
  <si>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</si>
  <si>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</si>
  <si>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</si>
  <si>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</si>
  <si>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</si>
  <si>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</si>
  <si>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</si>
  <si>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</si>
  <si>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</si>
  <si>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</si>
  <si>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</si>
  <si>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</si>
  <si>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</si>
  <si>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</si>
  <si>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</si>
  <si>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</si>
  <si>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</si>
  <si>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</si>
  <si>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</si>
  <si>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</si>
  <si>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</si>
  <si>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</si>
  <si>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</si>
  <si>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</si>
  <si>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</si>
  <si>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</si>
  <si>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</si>
  <si>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</si>
  <si>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</si>
  <si>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</si>
  <si>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</si>
  <si>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</si>
  <si>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</si>
  <si>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</si>
  <si>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</si>
  <si>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</si>
  <si>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</si>
  <si>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</si>
  <si>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</si>
  <si>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</si>
  <si>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</si>
  <si>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</si>
  <si>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</si>
  <si>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</si>
  <si>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</si>
  <si>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</si>
  <si>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</si>
  <si>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</si>
  <si>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</si>
  <si>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</si>
  <si>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</si>
  <si>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</si>
  <si>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</si>
  <si>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</si>
  <si>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</si>
  <si>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</si>
  <si>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</si>
  <si>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</si>
  <si>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</si>
  <si>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</si>
  <si>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</si>
  <si>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</si>
  <si>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</si>
  <si>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</si>
  <si>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</si>
  <si>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</si>
  <si>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</si>
  <si>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</si>
  <si>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</si>
  <si>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</si>
  <si>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</si>
  <si>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</si>
  <si>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</si>
  <si>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</si>
  <si>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</si>
  <si>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</si>
  <si>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</si>
  <si>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</si>
  <si>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</si>
  <si>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</si>
  <si>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</si>
  <si>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</si>
  <si>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</si>
  <si>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</si>
  <si>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</si>
  <si>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</si>
  <si>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</si>
  <si>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</si>
  <si>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</si>
  <si>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</si>
  <si>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</si>
  <si>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</si>
  <si>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</si>
  <si>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</si>
  <si>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</si>
  <si>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</si>
  <si>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</si>
  <si>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</si>
  <si>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</si>
  <si>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</si>
  <si>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</si>
  <si>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</si>
  <si>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</si>
  <si>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</si>
  <si>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</si>
  <si>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</si>
  <si>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</si>
  <si>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</si>
  <si>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</si>
  <si>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</si>
  <si>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</si>
  <si>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</si>
  <si>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</si>
  <si>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</si>
  <si>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</si>
  <si>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</si>
  <si>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</si>
  <si>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</si>
  <si>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</si>
  <si>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</si>
  <si>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</si>
  <si>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</si>
  <si>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</si>
  <si>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</si>
  <si>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</si>
  <si>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</si>
  <si>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</si>
  <si>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</si>
  <si>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</si>
  <si>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</si>
  <si>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</si>
  <si>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</si>
  <si>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</si>
  <si>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</si>
  <si>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</si>
  <si>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</si>
  <si>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</si>
  <si>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</si>
  <si>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</si>
  <si>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</si>
  <si>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</si>
  <si>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</si>
  <si>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</si>
  <si>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</si>
  <si>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</si>
  <si>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</si>
  <si>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</si>
  <si>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</si>
  <si>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</si>
  <si>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</si>
  <si>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</si>
  <si>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</si>
  <si>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</si>
  <si>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</si>
  <si>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</si>
  <si>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</si>
  <si>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</si>
  <si>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</si>
  <si>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</si>
  <si>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</si>
  <si>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</si>
  <si>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</si>
  <si>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</si>
  <si>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</si>
  <si>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</si>
  <si>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</si>
  <si>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</si>
  <si>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</si>
  <si>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</si>
  <si>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</si>
  <si>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</si>
  <si>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</si>
  <si>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</si>
  <si>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</si>
  <si>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</si>
  <si>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</si>
  <si>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</si>
  <si>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</si>
  <si>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</si>
  <si>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</si>
  <si>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</si>
  <si>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</si>
  <si>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</si>
  <si>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</si>
  <si>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</si>
  <si>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</si>
  <si>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</si>
  <si>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</si>
  <si>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</si>
  <si>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</si>
  <si>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</si>
  <si>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</si>
  <si>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</si>
  <si>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</si>
  <si>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</si>
  <si>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</si>
  <si>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</si>
  <si>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</si>
  <si>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</si>
  <si>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</si>
  <si>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</si>
  <si>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</si>
  <si>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</si>
  <si>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</si>
  <si>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</si>
  <si>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</si>
  <si>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</si>
  <si>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</si>
  <si>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</si>
  <si>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</si>
  <si>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</si>
  <si>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</si>
  <si>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</si>
  <si>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</si>
  <si>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</si>
  <si>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</si>
  <si>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</si>
  <si>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</si>
  <si>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</si>
  <si>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</si>
  <si>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</si>
  <si>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</si>
  <si>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</si>
  <si>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</si>
  <si>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</si>
  <si>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</si>
  <si>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</si>
  <si>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</si>
  <si>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</si>
  <si>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</si>
  <si>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</si>
  <si>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</si>
  <si>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</si>
  <si>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</si>
  <si>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</si>
  <si>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</si>
  <si>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</si>
  <si>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</si>
  <si>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</si>
  <si>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</si>
  <si>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</si>
  <si>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</si>
  <si>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</si>
  <si>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</si>
  <si>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</si>
  <si>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</si>
  <si>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</si>
  <si>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</si>
  <si>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</si>
  <si>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</si>
  <si>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</si>
  <si>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</si>
  <si>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</si>
  <si>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</si>
  <si>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</si>
  <si>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</si>
  <si>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</si>
  <si>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</si>
  <si>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</si>
  <si>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</si>
  <si>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</si>
  <si>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</si>
  <si>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</si>
  <si>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</si>
  <si>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</si>
  <si>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</si>
  <si>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</si>
  <si>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</si>
  <si>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</si>
  <si>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</si>
  <si>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</si>
  <si>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</si>
  <si>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</si>
  <si>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</si>
  <si>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</si>
  <si>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</si>
  <si>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</si>
  <si>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</si>
  <si>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</si>
  <si>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</si>
  <si>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</si>
  <si>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</si>
  <si>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</si>
  <si>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</si>
  <si>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</si>
  <si>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</si>
  <si>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</si>
  <si>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</si>
  <si>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</si>
  <si>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</si>
  <si>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</si>
  <si>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</si>
  <si>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</si>
  <si>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</si>
  <si>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</si>
  <si>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</si>
  <si>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</si>
  <si>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</si>
  <si>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</si>
  <si>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</si>
  <si>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</si>
  <si>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</si>
  <si>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</si>
  <si>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</si>
  <si>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</si>
  <si>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</si>
  <si>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</si>
  <si>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</si>
  <si>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</si>
  <si>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</si>
  <si>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</si>
  <si>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</si>
  <si>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</si>
  <si>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</si>
  <si>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</si>
  <si>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</si>
  <si>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</si>
  <si>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</si>
  <si>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</si>
  <si>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</si>
  <si>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</si>
  <si>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</si>
  <si>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</si>
  <si>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</si>
  <si>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</si>
  <si>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</si>
  <si>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</si>
  <si>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</si>
  <si>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</si>
  <si>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</si>
  <si>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</si>
  <si>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</si>
  <si>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</si>
  <si>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</si>
  <si>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</si>
  <si>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</si>
  <si>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</si>
  <si>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</si>
  <si>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</si>
  <si>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</si>
  <si>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</si>
  <si>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</si>
  <si>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</si>
  <si>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</si>
  <si>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</si>
  <si>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</si>
  <si>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</si>
  <si>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</si>
  <si>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</si>
  <si>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</si>
  <si>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</si>
  <si>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</si>
  <si>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</si>
  <si>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</si>
  <si>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</si>
  <si>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</si>
  <si>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</si>
  <si>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</si>
  <si>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</si>
  <si>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</si>
  <si>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</si>
  <si>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</si>
  <si>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</si>
  <si>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</si>
  <si>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</si>
  <si>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</si>
  <si>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</si>
  <si>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</si>
  <si>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</si>
  <si>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</si>
  <si>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</si>
  <si>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</si>
  <si>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</si>
  <si>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</si>
  <si>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</si>
  <si>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</si>
  <si>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</si>
  <si>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</si>
  <si>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</si>
  <si>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</si>
  <si>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</si>
  <si>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</si>
  <si>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</si>
  <si>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</si>
  <si>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</si>
  <si>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</si>
  <si>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</si>
  <si>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</si>
  <si>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</si>
  <si>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</si>
  <si>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</si>
  <si>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</si>
  <si>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</si>
  <si>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</si>
  <si>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</si>
  <si>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</si>
  <si>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</si>
  <si>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</si>
  <si>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</si>
  <si>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</si>
  <si>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</si>
  <si>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</si>
  <si>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</si>
  <si>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</si>
  <si>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</si>
  <si>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</si>
  <si>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</si>
  <si>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</si>
  <si>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</si>
  <si>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</si>
  <si>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</si>
  <si>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</si>
  <si>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</si>
  <si>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</si>
  <si>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</si>
  <si>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</si>
  <si>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</si>
  <si>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</si>
  <si>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</si>
  <si>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</si>
  <si>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</si>
  <si>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</si>
  <si>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</si>
  <si>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</si>
  <si>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</si>
  <si>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</si>
  <si>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</si>
  <si>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</si>
  <si>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</si>
  <si>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</si>
  <si>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</si>
  <si>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</si>
  <si>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</si>
  <si>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</si>
  <si>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</si>
  <si>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</si>
  <si>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</si>
  <si>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</si>
  <si>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</si>
  <si>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</si>
  <si>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</si>
  <si>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</si>
  <si>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</si>
  <si>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</si>
  <si>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</si>
  <si>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</si>
  <si>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</si>
  <si>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</si>
  <si>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</si>
  <si>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</si>
  <si>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</si>
  <si>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</si>
  <si>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</si>
  <si>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</si>
  <si>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</si>
  <si>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</si>
  <si>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</si>
  <si>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</si>
  <si>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</si>
  <si>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</si>
  <si>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</si>
  <si>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</si>
  <si>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</si>
  <si>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</si>
  <si>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</si>
  <si>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</si>
  <si>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</si>
  <si>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</si>
  <si>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</si>
  <si>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</si>
  <si>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</si>
  <si>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</si>
  <si>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</si>
  <si>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</si>
  <si>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</si>
  <si>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</si>
  <si>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</si>
  <si>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</si>
  <si>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</si>
  <si>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</si>
  <si>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</si>
  <si>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</si>
  <si>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</si>
  <si>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</si>
  <si>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</si>
  <si>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</si>
  <si>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</si>
  <si>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</si>
  <si>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</si>
  <si>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</si>
  <si>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</si>
  <si>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</si>
  <si>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</si>
  <si>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</si>
  <si>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</si>
  <si>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</si>
  <si>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</si>
  <si>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</si>
  <si>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</si>
  <si>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</si>
  <si>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</si>
  <si>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</si>
  <si>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</si>
  <si>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</si>
  <si>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</si>
  <si>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</si>
  <si>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</si>
  <si>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</si>
  <si>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</si>
  <si>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</si>
  <si>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</si>
  <si>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</si>
  <si>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</si>
  <si>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</si>
  <si>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</si>
  <si>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</si>
  <si>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</si>
  <si>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</si>
  <si>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</si>
  <si>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</si>
  <si>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</si>
  <si>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</si>
  <si>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</si>
  <si>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</si>
  <si>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</si>
  <si>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</si>
  <si>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</si>
  <si>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</si>
  <si>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</si>
  <si>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</si>
  <si>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</si>
  <si>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</si>
  <si>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</si>
  <si>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</si>
  <si>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</si>
  <si>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</si>
  <si>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</si>
  <si>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</si>
  <si>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</si>
  <si>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</si>
  <si>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</si>
  <si>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</si>
  <si>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</si>
  <si>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</si>
  <si>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</si>
  <si>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</si>
  <si>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</si>
  <si>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</si>
  <si>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</si>
  <si>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</si>
  <si>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</si>
  <si>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</si>
  <si>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</si>
  <si>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</si>
  <si>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</si>
  <si>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</si>
  <si>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</si>
  <si>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</si>
  <si>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</si>
  <si>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</si>
  <si>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</si>
  <si>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</si>
  <si>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</si>
  <si>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</si>
  <si>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</si>
  <si>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</si>
  <si>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</si>
  <si>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</si>
  <si>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</si>
  <si>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</si>
  <si>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</si>
  <si>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</si>
  <si>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</si>
  <si>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</si>
  <si>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</si>
  <si>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</si>
  <si>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</si>
  <si>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</si>
  <si>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</si>
  <si>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</si>
  <si>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</si>
  <si>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</si>
  <si>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</si>
  <si>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</si>
  <si>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</si>
  <si>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</si>
  <si>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</si>
  <si>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</si>
  <si>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</si>
  <si>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</si>
  <si>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</si>
  <si>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</si>
  <si>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</si>
  <si>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</si>
  <si>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</si>
  <si>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</si>
  <si>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</si>
  <si>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</si>
  <si>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</si>
  <si>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</si>
  <si>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</si>
  <si>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</si>
  <si>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</si>
  <si>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</si>
  <si>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</si>
  <si>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</si>
  <si>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</si>
  <si>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</si>
  <si>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</si>
  <si>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</si>
  <si>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</si>
  <si>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</si>
  <si>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</si>
  <si>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</si>
  <si>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</si>
  <si>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</si>
  <si>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</si>
  <si>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</si>
  <si>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</si>
  <si>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</si>
  <si>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</si>
  <si>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</si>
  <si>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</si>
  <si>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</si>
  <si>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</si>
  <si>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</si>
  <si>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</si>
  <si>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</si>
  <si>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</si>
  <si>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</si>
  <si>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</si>
  <si>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</si>
  <si>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</si>
  <si>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</si>
  <si>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</si>
  <si>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</si>
  <si>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</si>
  <si>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</si>
  <si>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</si>
  <si>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</si>
  <si>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</si>
  <si>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</si>
  <si>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</si>
  <si>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</si>
  <si>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</si>
  <si>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</si>
  <si>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</si>
  <si>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</si>
  <si>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</si>
  <si>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</si>
  <si>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</si>
  <si>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</si>
  <si>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</si>
  <si>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</si>
  <si>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</si>
  <si>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</si>
  <si>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</si>
  <si>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</si>
  <si>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</si>
  <si>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</si>
  <si>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</si>
  <si>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</si>
  <si>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</si>
  <si>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</si>
  <si>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</si>
  <si>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</si>
  <si>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</si>
  <si>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</si>
  <si>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</si>
  <si>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</si>
  <si>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</si>
  <si>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</si>
  <si>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</si>
  <si>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</si>
  <si>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</si>
  <si>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</si>
  <si>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</si>
  <si>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</si>
  <si>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</si>
  <si>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</si>
  <si>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</si>
  <si>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</si>
  <si>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</si>
  <si>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</si>
  <si>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</si>
  <si>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</si>
  <si>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</si>
  <si>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</si>
  <si>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</si>
  <si>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</si>
  <si>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</si>
  <si>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</si>
  <si>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</si>
  <si>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</si>
  <si>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</si>
  <si>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</si>
  <si>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</si>
  <si>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</si>
  <si>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</si>
  <si>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</si>
  <si>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</si>
  <si>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</si>
  <si>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</si>
  <si>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</si>
  <si>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</si>
  <si>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</si>
  <si>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</si>
  <si>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</si>
  <si>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</si>
  <si>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</si>
  <si>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</si>
  <si>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</si>
  <si>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</si>
  <si>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</si>
  <si>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</si>
  <si>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</si>
  <si>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</si>
  <si>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</si>
  <si>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</si>
  <si>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</si>
  <si>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</si>
  <si>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</si>
  <si>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</si>
  <si>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</si>
  <si>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</si>
  <si>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</si>
  <si>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</si>
  <si>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</si>
  <si>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</si>
  <si>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</si>
  <si>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</si>
  <si>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</si>
  <si>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</si>
  <si>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</si>
  <si>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</si>
  <si>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</si>
  <si>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</si>
  <si>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</si>
  <si>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</si>
  <si>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</si>
  <si>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</si>
  <si>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</si>
  <si>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</si>
  <si>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</si>
  <si>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</si>
  <si>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</si>
  <si>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</si>
  <si>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</si>
  <si>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</si>
  <si>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</si>
  <si>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</si>
  <si>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</si>
  <si>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</si>
  <si>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</si>
  <si>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</si>
  <si>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</si>
  <si>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</si>
  <si>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</si>
  <si>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</si>
  <si>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</si>
  <si>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</si>
  <si>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</si>
  <si>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</si>
  <si>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</si>
  <si>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</si>
  <si>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</si>
  <si>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</si>
  <si>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</si>
  <si>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</si>
  <si>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</si>
  <si>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</si>
  <si>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</si>
  <si>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</si>
  <si>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</si>
  <si>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</si>
  <si>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</si>
  <si>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</si>
  <si>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</si>
  <si>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</si>
  <si>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</si>
  <si>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</si>
  <si>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</si>
  <si>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</si>
  <si>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</si>
  <si>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</si>
  <si>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</si>
  <si>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</si>
  <si>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</si>
  <si>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</si>
  <si>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</si>
  <si>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</si>
  <si>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</si>
  <si>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</si>
  <si>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</si>
  <si>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</si>
  <si>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</si>
  <si>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</si>
  <si>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</si>
  <si>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</si>
  <si>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</si>
  <si>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</si>
  <si>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</si>
  <si>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</si>
  <si>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</si>
  <si>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</si>
  <si>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</si>
  <si>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</si>
  <si>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</si>
  <si>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</si>
  <si>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</si>
  <si>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</si>
  <si>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</si>
  <si>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</si>
  <si>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</si>
  <si>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</si>
  <si>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</si>
  <si>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</si>
  <si>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</si>
  <si>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</si>
  <si>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</si>
  <si>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</si>
  <si>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</si>
  <si>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</si>
  <si>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</si>
  <si>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</si>
  <si>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</si>
  <si>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</si>
  <si>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</si>
  <si>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</si>
  <si>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</si>
  <si>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</si>
  <si>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</si>
  <si>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</si>
  <si>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</si>
  <si>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</si>
  <si>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</si>
  <si>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</si>
  <si>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</si>
  <si>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</si>
  <si>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</si>
  <si>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</si>
  <si>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</si>
  <si>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</si>
  <si>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</si>
  <si>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</si>
  <si>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</si>
  <si>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</si>
  <si>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</si>
  <si>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</si>
  <si>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</si>
  <si>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</si>
  <si>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</si>
  <si>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</si>
  <si>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</si>
  <si>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</si>
  <si>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</si>
  <si>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</si>
  <si>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</si>
  <si>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</si>
  <si>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</si>
  <si>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</si>
  <si>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</si>
  <si>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</si>
  <si>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</si>
  <si>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</si>
  <si>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</si>
  <si>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</si>
  <si>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</si>
  <si>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</si>
  <si>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</si>
  <si>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</si>
  <si>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</si>
  <si>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</si>
  <si>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</si>
  <si>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</si>
  <si>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</si>
  <si>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</si>
  <si>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</si>
  <si>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</si>
  <si>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</si>
  <si>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</si>
  <si>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</si>
  <si>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</si>
  <si>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</si>
  <si>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</si>
  <si>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</si>
  <si>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</si>
  <si>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</si>
  <si>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</si>
  <si>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</si>
  <si>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</si>
  <si>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</si>
  <si>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</si>
  <si>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</si>
  <si>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</si>
  <si>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</si>
  <si>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</si>
  <si>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</si>
  <si>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</si>
  <si>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</si>
  <si>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</si>
  <si>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</si>
  <si>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</si>
  <si>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</si>
  <si>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</si>
  <si>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</si>
  <si>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</si>
  <si>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</si>
  <si>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</si>
  <si>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</si>
  <si>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</si>
  <si>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</si>
  <si>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</si>
  <si>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</si>
  <si>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</si>
  <si>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</si>
  <si>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</si>
  <si>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</si>
  <si>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</si>
  <si>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</si>
  <si>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</si>
  <si>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</si>
  <si>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</si>
  <si>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</si>
  <si>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</si>
  <si>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</si>
  <si>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</si>
  <si>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</si>
  <si>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</si>
  <si>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</si>
  <si>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</si>
  <si>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</si>
  <si>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</si>
  <si>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</si>
  <si>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</si>
  <si>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</si>
  <si>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</si>
  <si>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</si>
  <si>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</si>
  <si>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</si>
  <si>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</si>
  <si>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</si>
  <si>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</si>
  <si>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</si>
  <si>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</si>
  <si>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</si>
  <si>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</si>
  <si>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</si>
  <si>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</si>
  <si>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</si>
  <si>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</si>
  <si>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</si>
  <si>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</si>
  <si>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</si>
  <si>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</si>
  <si>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</si>
  <si>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</si>
  <si>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</si>
  <si>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</si>
  <si>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</si>
  <si>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</si>
  <si>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</si>
  <si>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</si>
  <si>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</si>
  <si>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</si>
  <si>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</si>
  <si>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</si>
  <si>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</si>
  <si>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</si>
  <si>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</si>
  <si>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</si>
  <si>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</si>
  <si>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</si>
  <si>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</si>
  <si>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</si>
  <si>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</si>
  <si>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</si>
  <si>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</si>
  <si>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</si>
  <si>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</si>
  <si>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</si>
  <si>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</si>
  <si>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</si>
  <si>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</si>
  <si>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</si>
  <si>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</si>
  <si>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</si>
  <si>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</si>
  <si>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</si>
  <si>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</si>
  <si>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</si>
  <si>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</si>
  <si>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</si>
  <si>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</si>
  <si>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</si>
  <si>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</si>
  <si>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</si>
  <si>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</si>
  <si>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</si>
  <si>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</si>
  <si>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</si>
  <si>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</si>
  <si>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</si>
  <si>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</si>
  <si>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</si>
  <si>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</si>
  <si>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</si>
  <si>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</si>
  <si>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</si>
  <si>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</si>
  <si>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</si>
  <si>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</si>
  <si>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</si>
  <si>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</si>
  <si>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</si>
  <si>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</si>
  <si>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</si>
  <si>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</si>
  <si>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</si>
  <si>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</si>
  <si>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</si>
  <si>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</si>
  <si>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</si>
  <si>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</si>
  <si>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</si>
  <si>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</si>
  <si>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</si>
  <si>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</si>
  <si>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</si>
  <si>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</si>
  <si>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</si>
  <si>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</si>
  <si>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</si>
  <si>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</si>
  <si>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</si>
  <si>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</si>
  <si>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</si>
  <si>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</si>
  <si>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</si>
  <si>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</si>
  <si>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</si>
  <si>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</si>
  <si>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</si>
  <si>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</si>
  <si>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</si>
  <si>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</si>
  <si>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</si>
  <si>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</si>
  <si>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</si>
  <si>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</si>
  <si>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</si>
  <si>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</si>
  <si>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</si>
  <si>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</si>
  <si>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</si>
  <si>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</si>
  <si>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</si>
  <si>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</si>
  <si>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</si>
  <si>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</si>
  <si>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</si>
  <si>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</si>
  <si>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</si>
  <si>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</si>
  <si>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</si>
  <si>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</si>
  <si>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</si>
  <si>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</si>
  <si>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</si>
  <si>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</si>
  <si>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</si>
  <si>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</si>
  <si>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</si>
  <si>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</si>
  <si>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</si>
  <si>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</si>
  <si>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</si>
  <si>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</si>
  <si>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</si>
  <si>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</si>
  <si>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</si>
  <si>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</si>
  <si>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</si>
  <si>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</si>
  <si>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</si>
  <si>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</si>
  <si>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</si>
  <si>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</si>
  <si>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</si>
  <si>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</si>
  <si>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</si>
  <si>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</si>
  <si>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</si>
  <si>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</si>
  <si>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</si>
  <si>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</si>
  <si>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</si>
  <si>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</si>
  <si>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</si>
  <si>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</si>
  <si>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</si>
  <si>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</si>
  <si>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</si>
  <si>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</si>
  <si>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</si>
  <si>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</si>
  <si>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</si>
  <si>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</si>
  <si>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</si>
  <si>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</si>
  <si>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</si>
  <si>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</si>
  <si>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</si>
  <si>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</si>
  <si>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</si>
  <si>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</si>
  <si>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</si>
  <si>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</si>
  <si>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</si>
  <si>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</si>
  <si>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</si>
  <si>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</si>
  <si>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</si>
  <si>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</si>
  <si>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</si>
  <si>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</si>
  <si>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</si>
  <si>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</si>
  <si>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</si>
  <si>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</si>
  <si>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</si>
  <si>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</si>
  <si>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</si>
  <si>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</si>
  <si>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</si>
  <si>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</si>
  <si>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</si>
  <si>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</si>
  <si>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</si>
  <si>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</si>
  <si>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</si>
  <si>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</si>
  <si>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</si>
  <si>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</si>
  <si>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</si>
  <si>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</si>
  <si>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</si>
  <si>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</si>
  <si>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</si>
  <si>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</si>
  <si>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</si>
  <si>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</si>
  <si>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</si>
  <si>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</si>
  <si>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</si>
  <si>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</si>
  <si>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</si>
  <si>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</si>
  <si>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</si>
  <si>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</si>
  <si>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</si>
  <si>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</si>
  <si>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</si>
  <si>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</si>
  <si>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</si>
  <si>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</si>
  <si>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</si>
  <si>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</si>
  <si>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</si>
  <si>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</si>
  <si>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</si>
  <si>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</si>
  <si>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</si>
  <si>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</si>
  <si>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</si>
  <si>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</si>
  <si>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</si>
  <si>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</si>
  <si>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</si>
  <si>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</si>
  <si>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</si>
  <si>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</si>
  <si>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</si>
  <si>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</si>
  <si>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</si>
  <si>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</si>
  <si>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</si>
  <si>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</si>
  <si>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</si>
  <si>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</si>
  <si>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</si>
  <si>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</si>
  <si>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</si>
  <si>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</si>
  <si>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</si>
  <si>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</si>
  <si>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</si>
  <si>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</si>
  <si>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</si>
  <si>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</si>
  <si>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</si>
  <si>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</si>
  <si>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</si>
  <si>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</si>
  <si>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</si>
  <si>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</si>
  <si>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</si>
  <si>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</si>
  <si>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</si>
  <si>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</si>
  <si>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</si>
  <si>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</si>
  <si>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</si>
  <si>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</si>
  <si>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</si>
  <si>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</si>
  <si>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</si>
  <si>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</si>
  <si>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</si>
  <si>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</si>
  <si>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</si>
  <si>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</si>
  <si>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</si>
  <si>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</si>
  <si>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</si>
  <si>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</si>
  <si>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</si>
  <si>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</si>
  <si>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</si>
  <si>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</si>
  <si>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</si>
  <si>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</si>
  <si>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</si>
  <si>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</si>
  <si>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</si>
  <si>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</si>
  <si>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</si>
  <si>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</si>
  <si>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</si>
  <si>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</si>
  <si>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</si>
  <si>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</si>
  <si>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</si>
  <si>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</si>
  <si>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</si>
  <si>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</si>
  <si>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</si>
  <si>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</si>
  <si>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</si>
  <si>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</si>
  <si>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</si>
  <si>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</si>
  <si>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</si>
  <si>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</si>
  <si>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</si>
  <si>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</si>
  <si>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</si>
  <si>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</si>
  <si>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</si>
  <si>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</si>
  <si>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</si>
  <si>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</si>
  <si>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</si>
  <si>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</si>
  <si>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</si>
  <si>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</si>
  <si>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</si>
  <si>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</si>
  <si>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</si>
  <si>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</si>
  <si>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</si>
  <si>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</si>
  <si>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</si>
  <si>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</si>
  <si>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</si>
  <si>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</si>
  <si>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</si>
  <si>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</si>
  <si>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</si>
  <si>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</si>
  <si>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</si>
  <si>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</si>
  <si>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</si>
  <si>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</si>
  <si>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</si>
  <si>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</si>
  <si>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</si>
  <si>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</si>
  <si>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</si>
  <si>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</si>
  <si>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</si>
  <si>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</si>
  <si>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</si>
  <si>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</si>
  <si>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</si>
  <si>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</si>
  <si>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</si>
  <si>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</si>
  <si>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</si>
  <si>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</si>
  <si>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</si>
  <si>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</si>
  <si>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</si>
  <si>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</si>
  <si>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</si>
  <si>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</si>
  <si>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</si>
  <si>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</si>
  <si>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</si>
  <si>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</si>
  <si>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</si>
  <si>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</si>
  <si>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</si>
  <si>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</si>
  <si>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</si>
  <si>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</si>
  <si>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</si>
  <si>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</si>
  <si>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</si>
  <si>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</si>
  <si>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</si>
  <si>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</si>
  <si>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</si>
  <si>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</si>
  <si>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</si>
  <si>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</si>
  <si>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</si>
  <si>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</si>
  <si>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</si>
  <si>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</si>
  <si>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</si>
  <si>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</si>
  <si>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</si>
  <si>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</si>
  <si>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</si>
  <si>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</si>
  <si>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</si>
  <si>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</si>
  <si>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</si>
  <si>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</si>
  <si>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</si>
  <si>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</si>
  <si>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</si>
  <si>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</si>
  <si>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</si>
  <si>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</si>
  <si>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</si>
  <si>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</si>
  <si>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</si>
  <si>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</si>
  <si>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</si>
  <si>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</si>
  <si>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</si>
  <si>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</si>
  <si>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</si>
  <si>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</si>
  <si>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</si>
  <si>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</si>
  <si>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</si>
  <si>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</si>
  <si>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</si>
  <si>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</si>
  <si>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</si>
  <si>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</si>
  <si>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</si>
  <si>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</si>
  <si>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</si>
  <si>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</si>
  <si>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</si>
  <si>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</si>
  <si>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</si>
  <si>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</si>
  <si>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</si>
  <si>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</si>
  <si>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</si>
  <si>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</si>
  <si>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</si>
  <si>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</si>
  <si>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</si>
  <si>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</si>
  <si>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</si>
  <si>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</si>
  <si>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</si>
  <si>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</si>
  <si>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</si>
  <si>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</si>
  <si>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</si>
  <si>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</si>
  <si>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</si>
  <si>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</si>
  <si>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</si>
  <si>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</si>
  <si>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</si>
  <si>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</si>
  <si>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</si>
  <si>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</si>
  <si>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</si>
  <si>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</si>
  <si>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</si>
  <si>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</si>
  <si>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</si>
  <si>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</si>
  <si>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</si>
  <si>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</si>
  <si>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</si>
  <si>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</si>
  <si>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</si>
  <si>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</si>
  <si>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</si>
  <si>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</si>
  <si>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</si>
  <si>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</si>
  <si>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</si>
  <si>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</si>
  <si>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</si>
  <si>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</si>
  <si>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</si>
  <si>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</si>
  <si>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</si>
  <si>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</si>
  <si>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</si>
  <si>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</si>
  <si>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</si>
  <si>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</si>
  <si>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</si>
  <si>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</si>
  <si>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</si>
  <si>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</si>
  <si>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</si>
  <si>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</si>
  <si>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</si>
  <si>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</si>
  <si>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</si>
  <si>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</si>
  <si>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</si>
  <si>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</si>
  <si>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</si>
  <si>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</si>
  <si>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</si>
  <si>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</si>
  <si>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</si>
  <si>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</si>
  <si>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</si>
  <si>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</si>
  <si>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</si>
  <si>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</si>
  <si>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</si>
  <si>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</si>
  <si>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</si>
  <si>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</si>
  <si>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</si>
  <si>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</si>
  <si>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</si>
  <si>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</si>
  <si>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</si>
  <si>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</si>
  <si>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</si>
  <si>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</si>
  <si>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</si>
  <si>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</si>
  <si>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</si>
  <si>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</si>
  <si>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</si>
  <si>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</si>
  <si>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</si>
  <si>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</si>
  <si>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</si>
  <si>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</si>
  <si>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</si>
  <si>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</si>
  <si>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</si>
  <si>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</si>
  <si>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</si>
  <si>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</si>
  <si>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</si>
  <si>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</si>
  <si>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</si>
  <si>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</si>
  <si>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</si>
  <si>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</si>
  <si>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</si>
  <si>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</si>
  <si>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</si>
  <si>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</si>
  <si>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</si>
  <si>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</si>
  <si>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</si>
  <si>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</si>
  <si>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</si>
  <si>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</si>
  <si>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</si>
  <si>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</si>
  <si>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</si>
  <si>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</si>
  <si>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</si>
  <si>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</si>
  <si>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</si>
  <si>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</si>
  <si>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</si>
  <si>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</si>
  <si>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</si>
  <si>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</si>
  <si>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</si>
  <si>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</si>
  <si>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</si>
  <si>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</si>
  <si>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</si>
  <si>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</si>
  <si>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</si>
  <si>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</si>
  <si>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</si>
  <si>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</si>
  <si>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</si>
  <si>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</si>
  <si>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</si>
  <si>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</si>
  <si>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</si>
  <si>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</si>
  <si>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</si>
  <si>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</si>
  <si>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</si>
  <si>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</si>
  <si>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</si>
  <si>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</si>
  <si>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</si>
  <si>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</si>
  <si>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</si>
  <si>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</si>
  <si>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</si>
  <si>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</si>
  <si>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</si>
  <si>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</si>
  <si>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</si>
  <si>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</si>
  <si>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</si>
  <si>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</si>
  <si>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</si>
  <si>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</si>
  <si>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</si>
  <si>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</si>
  <si>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</si>
  <si>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</si>
  <si>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</si>
  <si>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</si>
  <si>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</si>
  <si>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</si>
  <si>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</si>
  <si>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</si>
  <si>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</si>
  <si>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</si>
  <si>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</si>
  <si>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</si>
  <si>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</si>
  <si>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</si>
  <si>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</si>
  <si>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</si>
  <si>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</si>
  <si>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</si>
  <si>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</si>
  <si>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</si>
  <si>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</si>
  <si>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</si>
  <si>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</si>
  <si>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</si>
  <si>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</si>
  <si>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</si>
  <si>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</si>
  <si>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</si>
  <si>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</si>
  <si>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</si>
  <si>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</si>
  <si>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</si>
  <si>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</si>
  <si>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</si>
  <si>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</si>
  <si>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</si>
  <si>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</si>
  <si>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</si>
  <si>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</si>
  <si>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</si>
  <si>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</si>
  <si>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</si>
  <si>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</si>
  <si>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</si>
  <si>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</si>
  <si>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</si>
  <si>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</si>
  <si>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</si>
  <si>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</si>
  <si>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</si>
  <si>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</si>
  <si>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</si>
  <si>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</si>
  <si>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</si>
  <si>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</si>
  <si>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</si>
  <si>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</si>
  <si>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</si>
  <si>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</si>
  <si>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</si>
  <si>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</si>
  <si>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</si>
  <si>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</si>
  <si>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</si>
  <si>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</si>
  <si>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</si>
  <si>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</si>
  <si>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</si>
  <si>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</si>
  <si>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</si>
  <si>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</si>
  <si>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</si>
  <si>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</si>
  <si>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</si>
  <si>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</si>
  <si>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</si>
  <si>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</si>
  <si>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</si>
  <si>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</si>
  <si>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</si>
  <si>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</si>
  <si>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</si>
  <si>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</si>
  <si>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</si>
  <si>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</si>
  <si>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</si>
  <si>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</si>
  <si>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</si>
  <si>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</si>
  <si>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</si>
  <si>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</si>
  <si>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</si>
  <si>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</si>
  <si>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</si>
  <si>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</si>
  <si>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</si>
  <si>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</si>
  <si>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</si>
  <si>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</si>
  <si>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</si>
  <si>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</si>
  <si>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</si>
  <si>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</si>
  <si>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</si>
  <si>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</si>
  <si>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</si>
  <si>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</si>
  <si>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</si>
  <si>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</si>
  <si>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</si>
  <si>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</si>
  <si>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</si>
  <si>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</si>
  <si>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</si>
  <si>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</si>
  <si>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</si>
  <si>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</si>
  <si>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</si>
  <si>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</si>
  <si>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</si>
  <si>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</si>
  <si>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</si>
  <si>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</si>
  <si>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</si>
  <si>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</si>
  <si>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</si>
  <si>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</si>
  <si>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</si>
  <si>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</si>
  <si>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</si>
  <si>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</si>
  <si>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</si>
  <si>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</si>
  <si>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</si>
  <si>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</si>
  <si>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</si>
  <si>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</si>
  <si>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</si>
  <si>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</si>
  <si>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</si>
  <si>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</si>
  <si>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</si>
  <si>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</si>
  <si>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</si>
  <si>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</si>
  <si>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</si>
  <si>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</si>
  <si>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</si>
  <si>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</si>
  <si>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</si>
  <si>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</si>
  <si>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</si>
  <si>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</si>
  <si>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</si>
  <si>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</si>
  <si>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</si>
  <si>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</si>
  <si>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</si>
  <si>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</si>
  <si>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</si>
  <si>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</si>
  <si>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</si>
  <si>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</si>
  <si>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</si>
  <si>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</si>
  <si>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</si>
  <si>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</si>
  <si>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</si>
  <si>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</si>
  <si>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</si>
  <si>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</si>
  <si>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</si>
  <si>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</si>
  <si>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</si>
  <si>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</si>
  <si>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</si>
  <si>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</si>
  <si>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</si>
  <si>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</si>
  <si>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</si>
  <si>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</si>
  <si>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</si>
  <si>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</si>
  <si>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</si>
  <si>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</si>
  <si>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</si>
  <si>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</si>
  <si>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</si>
  <si>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</si>
  <si>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</si>
  <si>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</si>
  <si>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</si>
  <si>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</si>
  <si>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</si>
  <si>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</si>
  <si>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</si>
  <si>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</si>
  <si>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</si>
  <si>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</si>
  <si>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</si>
  <si>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</si>
  <si>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</si>
  <si>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</si>
  <si>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</si>
  <si>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</si>
  <si>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</si>
  <si>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</si>
  <si>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</si>
  <si>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</si>
  <si>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</si>
  <si>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</si>
  <si>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</si>
  <si>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</si>
  <si>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</si>
  <si>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</si>
  <si>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</si>
  <si>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</si>
  <si>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</si>
  <si>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</si>
  <si>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</si>
  <si>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</si>
  <si>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</si>
  <si>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</si>
  <si>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</si>
  <si>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</si>
  <si>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</si>
  <si>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</si>
  <si>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</si>
  <si>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</si>
  <si>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</si>
  <si>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</si>
  <si>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</si>
  <si>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</si>
  <si>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</si>
  <si>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</si>
  <si>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</si>
  <si>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</si>
  <si>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</si>
  <si>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</si>
  <si>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</si>
  <si>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</si>
  <si>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</si>
  <si>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</si>
  <si>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</si>
  <si>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</si>
  <si>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</si>
  <si>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</si>
  <si>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</si>
  <si>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</si>
  <si>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</si>
  <si>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</si>
  <si>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</si>
  <si>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</si>
  <si>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</si>
  <si>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</si>
  <si>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</si>
  <si>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</si>
  <si>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</si>
  <si>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</si>
  <si>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</si>
  <si>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</si>
  <si>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</si>
  <si>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</si>
  <si>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</si>
  <si>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</si>
  <si>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</si>
  <si>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</si>
  <si>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</si>
  <si>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</si>
  <si>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</si>
  <si>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</si>
  <si>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</si>
  <si>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</si>
  <si>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</si>
  <si>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</si>
  <si>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</si>
  <si>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</si>
  <si>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</si>
  <si>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</si>
  <si>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</si>
  <si>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</si>
  <si>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</si>
  <si>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</si>
  <si>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</si>
  <si>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</si>
  <si>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</si>
  <si>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</si>
  <si>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</si>
  <si>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</si>
  <si>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</si>
  <si>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</si>
  <si>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</si>
  <si>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</si>
  <si>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</si>
  <si>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</si>
  <si>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</si>
  <si>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</si>
  <si>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</si>
  <si>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</si>
  <si>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</si>
  <si>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</si>
  <si>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</si>
  <si>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</si>
  <si>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</si>
  <si>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</si>
  <si>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</si>
  <si>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</si>
  <si>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</si>
  <si>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</si>
  <si>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</si>
  <si>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</si>
  <si>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</si>
  <si>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</si>
  <si>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</si>
  <si>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</si>
  <si>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</si>
  <si>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</si>
  <si>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</si>
  <si>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</si>
  <si>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</si>
  <si>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</si>
  <si>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</si>
  <si>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</si>
  <si>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</si>
  <si>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</si>
  <si>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</si>
  <si>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</si>
  <si>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</si>
  <si>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</si>
  <si>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</si>
  <si>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</si>
  <si>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</si>
  <si>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</si>
  <si>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</si>
  <si>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</si>
  <si>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</si>
  <si>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</si>
  <si>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</si>
  <si>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</si>
  <si>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</si>
  <si>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</si>
  <si>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</si>
  <si>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</si>
  <si>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</si>
  <si>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</si>
  <si>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</si>
  <si>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</si>
  <si>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</si>
  <si>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</si>
  <si>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</si>
  <si>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</si>
  <si>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</si>
  <si>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</si>
  <si>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</si>
  <si>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</si>
  <si>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</si>
  <si>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</si>
  <si>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</si>
  <si>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</si>
  <si>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</si>
  <si>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</si>
  <si>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</si>
  <si>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</si>
  <si>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</si>
  <si>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</si>
  <si>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</si>
  <si>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</si>
  <si>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</si>
  <si>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</si>
  <si>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</si>
  <si>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</si>
  <si>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</si>
  <si>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</si>
  <si>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</si>
  <si>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</si>
  <si>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</si>
  <si>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</si>
  <si>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</si>
  <si>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</si>
  <si>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</si>
  <si>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</si>
  <si>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</si>
  <si>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</si>
  <si>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</si>
  <si>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</si>
  <si>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</si>
  <si>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</si>
  <si>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</si>
  <si>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</si>
  <si>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</si>
  <si>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</si>
  <si>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</si>
  <si>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</si>
  <si>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</si>
  <si>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</si>
  <si>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</si>
  <si>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</si>
  <si>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</si>
  <si>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</si>
  <si>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</si>
  <si>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</si>
  <si>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</si>
  <si>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</si>
  <si>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</si>
  <si>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</si>
  <si>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</si>
  <si>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</si>
  <si>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</si>
  <si>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</si>
  <si>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</si>
  <si>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</si>
  <si>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</si>
  <si>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</si>
  <si>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</si>
  <si>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</si>
  <si>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</si>
  <si>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</si>
  <si>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</si>
  <si>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</si>
  <si>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</si>
  <si>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</si>
  <si>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</si>
  <si>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</si>
  <si>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</si>
  <si>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</si>
  <si>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</si>
  <si>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</si>
  <si>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</si>
  <si>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</si>
  <si>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</si>
  <si>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</si>
  <si>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</si>
  <si>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</si>
  <si>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</si>
  <si>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</si>
  <si>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</si>
  <si>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</si>
  <si>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</si>
  <si>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</si>
  <si>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</si>
  <si>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</si>
  <si>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</si>
  <si>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</si>
  <si>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</si>
  <si>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</si>
  <si>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</si>
  <si>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</si>
  <si>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</si>
  <si>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</si>
  <si>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</si>
  <si>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</si>
  <si>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</si>
  <si>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</si>
  <si>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</si>
  <si>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</si>
  <si>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</si>
  <si>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</si>
  <si>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</si>
  <si>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</si>
  <si>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</si>
  <si>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</si>
  <si>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</si>
  <si>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</si>
  <si>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</si>
  <si>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</si>
  <si>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</si>
  <si>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</si>
  <si>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</si>
  <si>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</si>
  <si>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</si>
  <si>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</si>
  <si>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</si>
  <si>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</si>
  <si>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</si>
  <si>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</si>
  <si>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</si>
  <si>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</si>
  <si>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</si>
  <si>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</si>
  <si>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</si>
  <si>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</si>
  <si>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</si>
  <si>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</si>
  <si>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</si>
  <si>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</si>
  <si>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</si>
  <si>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</si>
  <si>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</si>
  <si>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</si>
  <si>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</si>
  <si>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</si>
  <si>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</si>
  <si>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</si>
  <si>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</si>
  <si>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</si>
  <si>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</si>
  <si>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</si>
  <si>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</si>
  <si>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</si>
  <si>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</si>
  <si>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</si>
  <si>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</si>
  <si>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</si>
  <si>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</si>
  <si>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</si>
  <si>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</si>
  <si>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</si>
  <si>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</si>
  <si>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</si>
  <si>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</si>
  <si>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</si>
  <si>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</si>
  <si>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</si>
  <si>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</si>
  <si>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</si>
  <si>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</si>
  <si>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</si>
  <si>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</si>
  <si>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</si>
  <si>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</si>
  <si>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</si>
  <si>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</si>
  <si>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</si>
  <si>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</si>
  <si>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</si>
  <si>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</si>
  <si>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</si>
  <si>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</si>
  <si>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</si>
  <si>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</si>
  <si>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</si>
  <si>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</si>
  <si>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</si>
  <si>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</si>
  <si>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</si>
  <si>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</si>
  <si>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</si>
  <si>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</si>
  <si>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</si>
  <si>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</si>
  <si>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</si>
  <si>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</si>
  <si>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</si>
  <si>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</si>
  <si>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</si>
  <si>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</si>
  <si>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</si>
  <si>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</si>
  <si>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</si>
  <si>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</si>
  <si>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</si>
  <si>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</si>
  <si>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</si>
  <si>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</si>
  <si>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</si>
  <si>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</si>
  <si>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</si>
  <si>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</si>
  <si>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</si>
  <si>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</si>
  <si>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</si>
  <si>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</si>
  <si>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</si>
  <si>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</si>
  <si>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</si>
  <si>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</si>
  <si>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</si>
  <si>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</si>
  <si>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</si>
  <si>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</si>
  <si>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</si>
  <si>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</si>
  <si>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</si>
  <si>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</si>
  <si>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</si>
  <si>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</si>
  <si>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</si>
  <si>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</si>
  <si>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</si>
  <si>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</si>
  <si>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</si>
  <si>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</si>
  <si>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</si>
  <si>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</si>
  <si>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</si>
  <si>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</si>
  <si>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</si>
  <si>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</si>
  <si>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</si>
  <si>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</si>
  <si>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</si>
  <si>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</si>
  <si>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</si>
  <si>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</si>
  <si>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</si>
  <si>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</si>
  <si>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</si>
  <si>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</si>
  <si>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</si>
  <si>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</si>
  <si>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</si>
  <si>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</si>
  <si>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</si>
  <si>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</si>
  <si>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</si>
  <si>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</si>
  <si>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</si>
  <si>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</si>
  <si>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</si>
  <si>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</si>
  <si>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</si>
  <si>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</si>
  <si>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</si>
  <si>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</si>
  <si>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</si>
  <si>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</si>
  <si>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</si>
  <si>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</si>
  <si>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</si>
  <si>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</si>
  <si>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</si>
  <si>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</si>
  <si>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</si>
  <si>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</si>
  <si>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</si>
  <si>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</si>
  <si>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</si>
  <si>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</si>
  <si>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</si>
  <si>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</si>
  <si>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</si>
  <si>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</si>
  <si>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</si>
  <si>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</si>
  <si>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</si>
  <si>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</si>
  <si>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</si>
  <si>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</si>
  <si>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</si>
  <si>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</si>
  <si>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</si>
  <si>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</si>
  <si>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</si>
  <si>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</si>
  <si>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</si>
  <si>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</si>
  <si>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</si>
  <si>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</si>
  <si>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</si>
  <si>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</si>
  <si>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</si>
  <si>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</si>
  <si>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</si>
  <si>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</si>
  <si>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</si>
  <si>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</si>
  <si>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</si>
  <si>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</si>
  <si>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</si>
  <si>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</si>
  <si>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</si>
  <si>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</si>
  <si>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</si>
  <si>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</si>
  <si>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</si>
  <si>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</si>
  <si>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</si>
  <si>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</si>
  <si>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</si>
  <si>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</si>
  <si>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</si>
  <si>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</si>
  <si>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</si>
  <si>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</si>
  <si>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</si>
  <si>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</si>
  <si>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</si>
  <si>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</si>
  <si>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</si>
  <si>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</si>
  <si>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</si>
  <si>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</si>
  <si>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</si>
  <si>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</si>
  <si>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</si>
  <si>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</si>
  <si>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</si>
  <si>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</si>
  <si>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</si>
  <si>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</si>
  <si>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</si>
  <si>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</si>
  <si>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</si>
  <si>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</si>
  <si>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</si>
  <si>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</si>
  <si>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</si>
  <si>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</si>
  <si>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</si>
  <si>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</si>
  <si>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</si>
  <si>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</si>
  <si>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</si>
  <si>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</si>
  <si>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</si>
  <si>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</si>
  <si>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</si>
  <si>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</si>
  <si>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</si>
  <si>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</si>
  <si>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</si>
  <si>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</si>
  <si>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</si>
  <si>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</si>
  <si>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</si>
  <si>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</si>
  <si>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</si>
  <si>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</si>
  <si>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</si>
  <si>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</si>
  <si>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</si>
  <si>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</si>
  <si>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</si>
  <si>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</si>
  <si>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</si>
  <si>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</si>
  <si>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</si>
  <si>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</si>
  <si>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</si>
  <si>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</si>
  <si>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</si>
  <si>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</si>
  <si>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</si>
  <si>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</si>
  <si>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</si>
  <si>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</si>
  <si>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</si>
  <si>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</si>
  <si>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</si>
  <si>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</si>
  <si>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</si>
  <si>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</si>
  <si>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</si>
  <si>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</si>
  <si>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</si>
  <si>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</si>
  <si>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</si>
  <si>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</si>
  <si>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</si>
  <si>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</si>
  <si>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</si>
  <si>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</si>
  <si>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</si>
  <si>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</si>
  <si>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</si>
  <si>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</si>
  <si>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</si>
  <si>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</si>
  <si>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</si>
  <si>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</si>
  <si>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</si>
  <si>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</si>
  <si>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</si>
  <si>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</si>
  <si>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</si>
  <si>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</si>
  <si>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</si>
  <si>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</si>
  <si>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</si>
  <si>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</si>
  <si>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</si>
  <si>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</si>
  <si>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</si>
  <si>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</si>
  <si>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</si>
  <si>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</si>
  <si>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</si>
  <si>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</si>
  <si>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</si>
  <si>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</si>
  <si>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</si>
  <si>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</si>
  <si>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</si>
  <si>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</si>
  <si>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</si>
  <si>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</si>
  <si>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</si>
  <si>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</si>
  <si>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</si>
  <si>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</si>
  <si>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</si>
  <si>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</si>
  <si>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</si>
  <si>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</si>
  <si>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</si>
  <si>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</si>
  <si>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</si>
  <si>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</si>
  <si>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</si>
  <si>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</si>
  <si>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</si>
  <si>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</si>
  <si>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</si>
  <si>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</si>
  <si>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</si>
  <si>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</si>
  <si>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</si>
  <si>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</si>
  <si>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</si>
  <si>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</si>
  <si>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</si>
  <si>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</si>
  <si>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</si>
  <si>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</si>
  <si>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</si>
  <si>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</si>
  <si>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</si>
  <si>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</si>
  <si>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</si>
  <si>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</si>
  <si>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</si>
  <si>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</si>
  <si>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</si>
  <si>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</si>
  <si>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</si>
  <si>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</si>
  <si>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</si>
  <si>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</si>
  <si>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</si>
  <si>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</si>
  <si>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</si>
  <si>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</si>
  <si>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</si>
  <si>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</si>
  <si>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</si>
  <si>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</si>
  <si>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</si>
  <si>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</si>
  <si>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</si>
  <si>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</si>
  <si>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</si>
  <si>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</si>
  <si>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</si>
  <si>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</si>
  <si>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</si>
  <si>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</si>
  <si>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</si>
  <si>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</si>
  <si>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</si>
  <si>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</si>
  <si>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</si>
  <si>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</si>
  <si>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</si>
  <si>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</si>
  <si>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</si>
  <si>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</si>
  <si>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</si>
  <si>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</si>
  <si>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</si>
  <si>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</si>
  <si>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</si>
  <si>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</si>
  <si>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</si>
  <si>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</si>
  <si>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</si>
  <si>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</si>
  <si>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</si>
  <si>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</si>
  <si>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</si>
  <si>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</si>
  <si>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</si>
  <si>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</si>
  <si>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</si>
  <si>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</si>
  <si>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</si>
  <si>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</si>
  <si>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</si>
  <si>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</si>
  <si>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</si>
  <si>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</si>
  <si>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</si>
  <si>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</si>
  <si>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</si>
  <si>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</si>
  <si>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</si>
  <si>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</si>
  <si>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</si>
  <si>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</si>
  <si>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</si>
  <si>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</si>
  <si>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</si>
  <si>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</si>
  <si>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</si>
  <si>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</si>
  <si>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</si>
  <si>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</si>
  <si>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</si>
  <si>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</si>
  <si>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</si>
  <si>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</si>
  <si>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</si>
  <si>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</si>
  <si>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</si>
  <si>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</si>
  <si>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</si>
  <si>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</si>
  <si>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</si>
  <si>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</si>
  <si>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</si>
  <si>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</si>
  <si>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</si>
  <si>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</si>
  <si>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</si>
  <si>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</si>
  <si>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</si>
  <si>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</si>
  <si>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</si>
  <si>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</si>
  <si>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</si>
  <si>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</si>
  <si>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</si>
  <si>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</si>
  <si>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</si>
  <si>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</si>
  <si>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</si>
  <si>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</si>
  <si>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</si>
  <si>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</si>
  <si>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</si>
  <si>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</si>
  <si>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</si>
  <si>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</si>
  <si>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</si>
  <si>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</si>
  <si>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</si>
  <si>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</si>
  <si>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</si>
  <si>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</si>
  <si>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</si>
  <si>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</si>
  <si>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</si>
  <si>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</si>
  <si>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</si>
  <si>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</si>
  <si>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</si>
  <si>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</si>
  <si>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</si>
  <si>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</si>
  <si>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</si>
  <si>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</si>
  <si>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</si>
  <si>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</si>
  <si>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</si>
  <si>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</si>
  <si>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</si>
  <si>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</si>
  <si>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</si>
  <si>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</si>
  <si>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</si>
  <si>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</si>
  <si>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</si>
  <si>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</si>
  <si>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</si>
  <si>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</si>
  <si>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</si>
  <si>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</si>
  <si>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</si>
  <si>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</si>
  <si>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</si>
  <si>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</si>
  <si>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</si>
  <si>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</si>
  <si>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</si>
  <si>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</si>
  <si>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</si>
  <si>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</si>
  <si>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</si>
  <si>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</si>
  <si>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</si>
  <si>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</si>
  <si>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</si>
  <si>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</si>
  <si>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</si>
  <si>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</si>
  <si>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</si>
  <si>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</si>
  <si>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</si>
  <si>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</si>
  <si>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</si>
  <si>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</si>
  <si>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</si>
  <si>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</si>
  <si>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</si>
  <si>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</si>
  <si>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</si>
  <si>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</si>
  <si>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</si>
  <si>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</si>
  <si>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</si>
  <si>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</si>
  <si>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</si>
  <si>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</si>
  <si>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</si>
  <si>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</si>
  <si>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</si>
  <si>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</si>
  <si>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</si>
  <si>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</si>
  <si>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</si>
  <si>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</si>
  <si>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</si>
  <si>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</si>
  <si>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</si>
  <si>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</si>
  <si>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</si>
  <si>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</si>
  <si>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</si>
  <si>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</si>
  <si>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</si>
  <si>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</si>
  <si>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</si>
  <si>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</si>
  <si>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</si>
  <si>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</si>
  <si>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</si>
  <si>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</si>
  <si>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</si>
  <si>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</si>
  <si>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</si>
  <si>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</si>
  <si>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</si>
  <si>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</si>
  <si>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</si>
  <si>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</si>
  <si>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</si>
  <si>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</si>
  <si>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</si>
  <si>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</si>
  <si>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</si>
  <si>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</si>
  <si>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</si>
  <si>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</si>
  <si>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</si>
  <si>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</si>
  <si>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</si>
  <si>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</si>
  <si>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</si>
  <si>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</si>
  <si>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</si>
  <si>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</si>
  <si>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</si>
  <si>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</si>
  <si>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</si>
  <si>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</si>
  <si>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</si>
  <si>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</si>
  <si>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</si>
  <si>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</si>
  <si>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</si>
  <si>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</si>
  <si>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</si>
  <si>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</si>
  <si>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</si>
  <si>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</si>
  <si>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</si>
  <si>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</si>
  <si>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</si>
  <si>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</si>
  <si>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</si>
  <si>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</si>
  <si>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</si>
  <si>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</si>
  <si>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</si>
  <si>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</si>
  <si>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</si>
  <si>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</si>
  <si>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</si>
  <si>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</si>
  <si>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</si>
  <si>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</si>
  <si>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</si>
  <si>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</si>
  <si>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</si>
  <si>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</si>
  <si>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</si>
  <si>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</si>
  <si>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</si>
  <si>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</si>
  <si>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</si>
  <si>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</si>
  <si>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</si>
  <si>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</si>
  <si>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</si>
  <si>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</si>
  <si>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</si>
  <si>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</si>
  <si>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</si>
  <si>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</si>
  <si>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</si>
  <si>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</si>
  <si>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</si>
  <si>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</si>
  <si>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</si>
  <si>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</si>
  <si>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</si>
  <si>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</si>
  <si>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</si>
  <si>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</si>
  <si>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</si>
  <si>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</si>
  <si>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</si>
  <si>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</si>
  <si>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</si>
  <si>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</si>
  <si>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</si>
  <si>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</si>
  <si>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</si>
  <si>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</si>
  <si>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</si>
  <si>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</si>
  <si>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</si>
  <si>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</si>
  <si>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</si>
  <si>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</si>
  <si>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</si>
  <si>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</si>
  <si>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</si>
  <si>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</si>
  <si>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</si>
  <si>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</si>
  <si>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</si>
  <si>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</si>
  <si>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</si>
  <si>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</si>
  <si>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</si>
  <si>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</si>
  <si>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</si>
  <si>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</si>
  <si>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</si>
  <si>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</si>
  <si>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</si>
  <si>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</si>
  <si>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</si>
  <si>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</si>
  <si>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</si>
  <si>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</si>
  <si>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</si>
  <si>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</si>
  <si>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</si>
  <si>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</si>
  <si>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</si>
  <si>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</si>
  <si>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</si>
  <si>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</si>
  <si>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</si>
  <si>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</si>
  <si>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</si>
  <si>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</si>
  <si>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</si>
  <si>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</si>
  <si>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</si>
  <si>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</si>
  <si>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</si>
  <si>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</si>
  <si>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</si>
  <si>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</si>
  <si>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</si>
  <si>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</si>
  <si>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</si>
  <si>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</si>
  <si>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</si>
  <si>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</si>
  <si>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</si>
  <si>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</si>
  <si>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</si>
  <si>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</si>
  <si>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</si>
  <si>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</si>
  <si>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</si>
  <si>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</si>
  <si>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</si>
  <si>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</si>
  <si>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</si>
  <si>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</si>
  <si>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</si>
  <si>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</si>
  <si>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</si>
  <si>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</si>
  <si>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</si>
  <si>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</si>
  <si>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</si>
  <si>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</si>
  <si>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</si>
  <si>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</si>
  <si>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</si>
  <si>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</si>
  <si>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</si>
  <si>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</si>
  <si>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</si>
  <si>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</si>
  <si>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</si>
  <si>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</si>
  <si>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</si>
  <si>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</si>
  <si>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</si>
  <si>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</si>
  <si>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</si>
  <si>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</si>
  <si>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</si>
  <si>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</si>
  <si>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</si>
  <si>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</si>
  <si>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</si>
  <si>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</si>
  <si>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</si>
  <si>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</si>
  <si>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</si>
  <si>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</si>
  <si>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</si>
  <si>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</si>
  <si>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</si>
  <si>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</si>
  <si>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</si>
  <si>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</si>
  <si>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</si>
  <si>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</si>
  <si>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</si>
  <si>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</si>
  <si>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</si>
  <si>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</si>
  <si>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</si>
  <si>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</si>
  <si>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</si>
  <si>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</si>
  <si>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</si>
  <si>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</si>
  <si>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</si>
  <si>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</si>
  <si>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</si>
  <si>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</si>
  <si>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</si>
  <si>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</si>
  <si>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</si>
  <si>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</si>
  <si>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</si>
  <si>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</si>
  <si>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</si>
  <si>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</si>
  <si>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</si>
  <si>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</si>
  <si>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</si>
  <si>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</si>
  <si>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</si>
  <si>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</si>
  <si>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</si>
  <si>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</si>
  <si>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</si>
  <si>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</si>
  <si>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</si>
  <si>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</si>
  <si>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</si>
  <si>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</si>
  <si>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</si>
  <si>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</si>
  <si>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</si>
  <si>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</si>
  <si>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</si>
  <si>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</si>
  <si>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</si>
  <si>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</si>
  <si>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</si>
  <si>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</si>
  <si>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</si>
  <si>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</si>
  <si>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</si>
  <si>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</si>
  <si>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</si>
  <si>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</si>
  <si>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</si>
  <si>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</si>
  <si>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</si>
  <si>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</si>
  <si>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</si>
  <si>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</si>
  <si>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</si>
  <si>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</si>
  <si>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</si>
  <si>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</si>
  <si>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</si>
  <si>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</si>
  <si>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</si>
  <si>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</si>
  <si>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</si>
  <si>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</si>
  <si>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</si>
  <si>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</si>
  <si>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</si>
  <si>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</si>
  <si>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</si>
  <si>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</si>
  <si>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</si>
  <si>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</si>
  <si>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</si>
  <si>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</si>
  <si>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</si>
  <si>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</si>
  <si>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</si>
  <si>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</si>
  <si>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</si>
  <si>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</si>
  <si>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</si>
  <si>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</si>
  <si>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</si>
  <si>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</si>
  <si>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</si>
  <si>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</si>
  <si>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</si>
  <si>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</si>
  <si>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</si>
  <si>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</si>
  <si>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</si>
  <si>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</si>
  <si>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</si>
  <si>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</si>
  <si>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</si>
  <si>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</si>
  <si>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</si>
  <si>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</si>
  <si>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</si>
  <si>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</si>
  <si>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</si>
  <si>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</si>
  <si>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</si>
  <si>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</si>
  <si>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</si>
  <si>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</si>
  <si>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</si>
  <si>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</si>
  <si>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</si>
  <si>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</si>
  <si>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</si>
  <si>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</si>
  <si>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</si>
  <si>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</si>
  <si>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</si>
  <si>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</si>
  <si>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</si>
  <si>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</si>
  <si>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</si>
  <si>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</si>
  <si>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</si>
  <si>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</si>
  <si>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</si>
  <si>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</si>
  <si>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</si>
  <si>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</si>
  <si>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</si>
  <si>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</si>
  <si>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</si>
  <si>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</si>
  <si>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</si>
  <si>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</si>
  <si>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</si>
  <si>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</si>
  <si>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</si>
  <si>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</si>
  <si>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</si>
  <si>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</si>
  <si>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</si>
  <si>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</si>
  <si>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</si>
  <si>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</si>
  <si>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</si>
  <si>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</si>
  <si>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</si>
  <si>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</si>
  <si>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</si>
  <si>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</si>
  <si>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</si>
  <si>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</si>
  <si>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</si>
  <si>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</si>
  <si>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</si>
  <si>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</si>
  <si>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</si>
  <si>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</si>
  <si>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</si>
  <si>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</si>
  <si>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</si>
  <si>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</si>
  <si>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</si>
  <si>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</si>
  <si>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</si>
  <si>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</si>
  <si>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</si>
  <si>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</si>
  <si>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</si>
  <si>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</si>
  <si>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</si>
  <si>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</si>
  <si>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</si>
  <si>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</si>
  <si>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</si>
  <si>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</si>
  <si>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</si>
  <si>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</si>
  <si>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</si>
  <si>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</si>
  <si>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</si>
  <si>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</si>
  <si>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</si>
  <si>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</si>
  <si>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</si>
  <si>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</si>
  <si>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</si>
  <si>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</si>
  <si>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</si>
  <si>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</si>
  <si>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</si>
  <si>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</si>
  <si>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</si>
  <si>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</si>
  <si>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</si>
  <si>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</si>
  <si>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</si>
  <si>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</si>
  <si>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</si>
  <si>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</si>
  <si>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</si>
  <si>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</si>
  <si>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</si>
  <si>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</si>
  <si>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</si>
  <si>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</si>
  <si>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</si>
  <si>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</si>
  <si>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</si>
  <si>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</si>
  <si>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</si>
  <si>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</si>
  <si>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</si>
  <si>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</si>
  <si>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</si>
  <si>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</si>
  <si>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</si>
  <si>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</si>
  <si>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</si>
  <si>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</si>
  <si>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</si>
  <si>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</si>
  <si>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</si>
  <si>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</si>
  <si>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</si>
  <si>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</si>
  <si>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</si>
  <si>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</si>
  <si>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</si>
  <si>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</si>
  <si>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</si>
  <si>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</si>
  <si>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</si>
  <si>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</si>
  <si>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</si>
  <si>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</si>
  <si>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</si>
  <si>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</si>
  <si>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</si>
  <si>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</si>
  <si>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</si>
  <si>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</si>
  <si>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</si>
  <si>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</si>
  <si>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</si>
  <si>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</si>
  <si>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</si>
  <si>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</si>
  <si>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</si>
  <si>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</si>
  <si>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</si>
  <si>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</si>
  <si>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</si>
  <si>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</si>
  <si>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</si>
  <si>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</si>
  <si>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</si>
  <si>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</si>
  <si>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</si>
  <si>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</si>
  <si>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</si>
  <si>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</si>
  <si>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</si>
  <si>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</si>
  <si>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</si>
  <si>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</si>
  <si>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</si>
  <si>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</si>
  <si>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</si>
  <si>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</si>
  <si>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</si>
  <si>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</si>
  <si>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</si>
  <si>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</si>
  <si>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</si>
  <si>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</si>
  <si>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</si>
  <si>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</si>
  <si>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</si>
  <si>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</si>
  <si>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</si>
  <si>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</si>
  <si>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</si>
  <si>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</si>
  <si>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</si>
  <si>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</si>
  <si>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</si>
  <si>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</si>
  <si>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</si>
  <si>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</si>
  <si>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</si>
  <si>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</si>
  <si>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</si>
  <si>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</si>
  <si>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</si>
  <si>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</si>
  <si>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</si>
  <si>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</si>
  <si>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</si>
  <si>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</si>
  <si>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</si>
  <si>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</si>
  <si>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</si>
  <si>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</si>
  <si>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</si>
  <si>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</si>
  <si>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</si>
  <si>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</si>
  <si>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</si>
  <si>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</si>
  <si>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</si>
  <si>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</si>
  <si>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</si>
  <si>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</si>
  <si>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</si>
  <si>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</si>
  <si>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</si>
  <si>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</si>
  <si>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</si>
  <si>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</si>
  <si>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</si>
  <si>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</si>
  <si>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</si>
  <si>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</si>
  <si>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</si>
  <si>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</si>
  <si>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</si>
  <si>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</si>
  <si>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</si>
  <si>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</si>
  <si>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</si>
  <si>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</si>
  <si>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</si>
  <si>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</si>
  <si>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</si>
  <si>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</si>
  <si>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</si>
  <si>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</si>
  <si>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</si>
  <si>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</si>
  <si>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</si>
  <si>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</si>
  <si>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</si>
  <si>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</si>
  <si>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</si>
  <si>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</si>
  <si>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</si>
  <si>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</si>
  <si>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</si>
  <si>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</si>
  <si>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</si>
  <si>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</si>
  <si>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</si>
  <si>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</si>
  <si>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</si>
  <si>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</si>
  <si>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</si>
  <si>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</si>
  <si>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</si>
  <si>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</si>
  <si>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</si>
  <si>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</si>
  <si>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</si>
  <si>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</si>
  <si>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</si>
  <si>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</si>
  <si>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</si>
  <si>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</si>
  <si>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</si>
  <si>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</si>
  <si>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</si>
  <si>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</si>
  <si>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</si>
  <si>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</si>
  <si>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</si>
  <si>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</si>
  <si>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</si>
  <si>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</si>
  <si>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</si>
  <si>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</si>
  <si>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</si>
  <si>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</si>
  <si>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</si>
  <si>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</si>
  <si>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</si>
  <si>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</si>
  <si>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</si>
  <si>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</si>
  <si>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</si>
  <si>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</si>
  <si>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</si>
  <si>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</si>
  <si>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</si>
  <si>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</si>
  <si>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</si>
  <si>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</si>
  <si>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</si>
  <si>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</si>
  <si>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</si>
  <si>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</si>
  <si>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</si>
  <si>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</si>
  <si>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</si>
  <si>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</si>
  <si>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</si>
  <si>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</si>
  <si>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</si>
  <si>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</si>
  <si>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</si>
  <si>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</si>
  <si>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</si>
  <si>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</si>
  <si>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</si>
  <si>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</si>
  <si>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</si>
  <si>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</si>
  <si>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</si>
  <si>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</si>
  <si>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</si>
  <si>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</si>
  <si>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</si>
  <si>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</si>
  <si>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</si>
  <si>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</si>
  <si>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</si>
  <si>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</si>
  <si>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</si>
  <si>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</si>
  <si>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</si>
  <si>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</si>
  <si>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</si>
  <si>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</si>
  <si>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</si>
  <si>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</si>
  <si>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</si>
  <si>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</si>
  <si>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</si>
  <si>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</si>
  <si>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</si>
  <si>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L'ARRATS A MANENT-MONTANE</t>
  </si>
  <si>
    <t>L'ARRAT DE DEVANT</t>
  </si>
  <si>
    <t>05118760</t>
  </si>
  <si>
    <t>18310006400033</t>
  </si>
  <si>
    <t>Agence de l'Eau Adour-Garonne</t>
  </si>
  <si>
    <t>34255833500077</t>
  </si>
  <si>
    <t>AQUASCOP BIOLOGIE site de Monptellier</t>
  </si>
  <si>
    <t>GEOFFROY SEVENO, CHRISTIAN RICHEUX</t>
  </si>
  <si>
    <t>IBMR standard</t>
  </si>
  <si>
    <t>GAUCHE</t>
  </si>
  <si>
    <t>ETIAGE SEVERE</t>
  </si>
  <si>
    <t>ENSOLEILLE</t>
  </si>
  <si>
    <t>FAIBLE</t>
  </si>
  <si>
    <t>PARTIELLEMENT</t>
  </si>
  <si>
    <t>absent</t>
  </si>
  <si>
    <t>étiage sévère. Nombreux taxons hors d'eau (CRAFIL entre autres) ou en limite (prévoir de passer en mai).</t>
  </si>
  <si>
    <t>IBMR-22-M141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</si>
</sst>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0">
      <selection activeCell="D21" sqref="D2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5294</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507241</v>
      </c>
      <c r="G10" s="98"/>
      <c r="H10" s="99"/>
    </row>
    <row r="11" spans="1:8" ht="15">
      <c r="A11" s="10" t="s">
        <v>2277</v>
      </c>
      <c r="B11" s="47">
        <v>44725</v>
      </c>
      <c r="D11" s="10" t="s">
        <v>2280</v>
      </c>
      <c r="E11" s="52">
        <v>6252259</v>
      </c>
      <c r="G11" s="98"/>
      <c r="H11" s="99"/>
    </row>
    <row r="12" spans="1:8" ht="15">
      <c r="A12" s="10" t="s">
        <v>2283</v>
      </c>
      <c r="B12" s="52" t="s">
        <v>5303</v>
      </c>
      <c r="D12" s="10" t="s">
        <v>2281</v>
      </c>
      <c r="E12" s="52">
        <v>507283</v>
      </c>
      <c r="G12" s="100"/>
      <c r="H12" s="101"/>
    </row>
    <row r="13" spans="1:5" ht="17.25" customHeight="1" thickBot="1">
      <c r="A13" s="2"/>
      <c r="B13" s="55"/>
      <c r="D13" s="10" t="s">
        <v>2282</v>
      </c>
      <c r="E13" s="52">
        <v>6252330</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507241</v>
      </c>
    </row>
    <row r="18" spans="1:3" ht="15">
      <c r="A18" s="112"/>
      <c r="B18" s="49" t="s">
        <v>2267</v>
      </c>
      <c r="C18" s="61">
        <f>E11</f>
        <v>6252259</v>
      </c>
    </row>
    <row r="19" spans="1:2" ht="15">
      <c r="A19" s="3" t="s">
        <v>2063</v>
      </c>
      <c r="B19" s="29">
        <v>258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1.9</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23</v>
      </c>
      <c r="D35" s="28" t="s">
        <v>2284</v>
      </c>
      <c r="E35" s="32">
        <v>77</v>
      </c>
    </row>
    <row r="36" spans="1:5" s="7" customFormat="1" ht="15" customHeight="1">
      <c r="A36" s="5" t="s">
        <v>2113</v>
      </c>
      <c r="B36" s="30">
        <v>26</v>
      </c>
      <c r="C36" s="6"/>
      <c r="D36" s="8" t="s">
        <v>2112</v>
      </c>
      <c r="E36" s="30">
        <v>74</v>
      </c>
    </row>
    <row r="37" spans="1:5" s="7" customFormat="1" ht="15" customHeight="1">
      <c r="A37" s="5" t="s">
        <v>2111</v>
      </c>
      <c r="B37" s="30">
        <v>1.7</v>
      </c>
      <c r="C37" s="6"/>
      <c r="D37" s="8" t="s">
        <v>2110</v>
      </c>
      <c r="E37" s="30">
        <v>2</v>
      </c>
    </row>
    <row r="38" spans="1:5" s="7" customFormat="1" ht="15" customHeight="1">
      <c r="A38" s="5" t="s">
        <v>2115</v>
      </c>
      <c r="B38" s="30">
        <v>5.5</v>
      </c>
      <c r="C38" s="6"/>
      <c r="D38" s="8" t="s">
        <v>2115</v>
      </c>
      <c r="E38" s="30">
        <v>0.35</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2</v>
      </c>
      <c r="C75" s="6"/>
      <c r="D75" s="10" t="s">
        <v>2081</v>
      </c>
      <c r="E75" s="9">
        <v>3</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2</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1.5</v>
      </c>
      <c r="E98" s="89">
        <v>0.01</v>
      </c>
      <c r="F98" s="35" t="s">
        <v>2290</v>
      </c>
      <c r="G98" s="79"/>
      <c r="H98" s="80"/>
    </row>
    <row r="99" spans="1:8" ht="15">
      <c r="A99" s="33" t="s">
        <v>466</v>
      </c>
      <c r="B99" s="20" t="str">
        <f>IF(A99="NEWCOD",IF(ISBLANK(G99),"renseigner le champ 'Nouveau taxon'",G99),VLOOKUP(A99,'Ref Taxo'!A:B,2,FALSE))</f>
        <v>Conocephalum conicum</v>
      </c>
      <c r="C99" s="21">
        <f>IF(A99="NEWCOD",IF(ISBLANK(H99),"NoCod",H99),VLOOKUP(A99,'Ref Taxo'!A:D,4,FALSE))</f>
        <v>1176</v>
      </c>
      <c r="D99" s="34"/>
      <c r="E99" s="89">
        <v>0.01</v>
      </c>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c r="E100" s="89">
        <v>0.01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0.01</v>
      </c>
      <c r="E101" s="89"/>
      <c r="F101" s="35" t="s">
        <v>2290</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4</v>
      </c>
      <c r="E102" s="89">
        <v>0.35</v>
      </c>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0.01</v>
      </c>
      <c r="E103" s="89"/>
      <c r="F103" s="35" t="s">
        <v>2290</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0.01</v>
      </c>
      <c r="E104" s="89">
        <v>0.01</v>
      </c>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2023-01-25T10:08:57Z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