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18893" sheetId="2" r:id="rId2"/>
    <sheet name="Mises à jour" sheetId="3" r:id="rId3"/>
  </sheets>
  <definedNames/>
  <calcPr calcId="145621"/>
</workbook>
</file>

<file path=xl/sharedStrings.xml><?xml version="1.0" encoding="utf-8"?>
<sst xmlns="http://schemas.openxmlformats.org/spreadsheetml/2006/main" count="6472" uniqueCount="5304">
  <si>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</si>
  <si>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</si>
  <si>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</si>
  <si>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</si>
  <si>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</si>
  <si>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</si>
  <si>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</si>
  <si>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</si>
  <si>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</si>
  <si>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</si>
  <si>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</si>
  <si>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</si>
  <si>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</si>
  <si>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</si>
  <si>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</si>
  <si>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</si>
  <si>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</si>
  <si>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</si>
  <si>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</si>
  <si>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</si>
  <si>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</si>
  <si>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</si>
  <si>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</si>
  <si>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</si>
  <si>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</si>
  <si>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</si>
  <si>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</si>
  <si>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</si>
  <si>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</si>
  <si>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</si>
  <si>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</si>
  <si>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</si>
  <si>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</si>
  <si>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</si>
  <si>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</si>
  <si>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</si>
  <si>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</si>
  <si>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</si>
  <si>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</si>
  <si>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</si>
  <si>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</si>
  <si>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</si>
  <si>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</si>
  <si>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</si>
  <si>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</si>
  <si>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</si>
  <si>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</si>
  <si>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</si>
  <si>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</si>
  <si>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</si>
  <si>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</si>
  <si>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</si>
  <si>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</si>
  <si>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</si>
  <si>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</si>
  <si>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</si>
  <si>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</si>
  <si>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</si>
  <si>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</si>
  <si>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</si>
  <si>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</si>
  <si>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</si>
  <si>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</si>
  <si>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</si>
  <si>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</si>
  <si>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</si>
  <si>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</si>
  <si>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</si>
  <si>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</si>
  <si>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</si>
  <si>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</si>
  <si>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</si>
  <si>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</si>
  <si>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</si>
  <si>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</si>
  <si>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</si>
  <si>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</si>
  <si>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</si>
  <si>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</si>
  <si>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</si>
  <si>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</si>
  <si>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</si>
  <si>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</si>
  <si>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</si>
  <si>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</si>
  <si>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</si>
  <si>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</si>
  <si>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</si>
  <si>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</si>
  <si>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</si>
  <si>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</si>
  <si>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</si>
  <si>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</si>
  <si>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</si>
  <si>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</si>
  <si>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</si>
  <si>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</si>
  <si>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</si>
  <si>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</si>
  <si>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</si>
  <si>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</si>
  <si>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</si>
  <si>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</si>
  <si>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</si>
  <si>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</si>
  <si>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</si>
  <si>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</si>
  <si>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</si>
  <si>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</si>
  <si>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</si>
  <si>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</si>
  <si>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</si>
  <si>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</si>
  <si>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</si>
  <si>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</si>
  <si>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</si>
  <si>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</si>
  <si>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</si>
  <si>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</si>
  <si>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</si>
  <si>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</si>
  <si>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</si>
  <si>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</si>
  <si>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</si>
  <si>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</si>
  <si>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</si>
  <si>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</si>
  <si>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</si>
  <si>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</si>
  <si>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</si>
  <si>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</si>
  <si>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</si>
  <si>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</si>
  <si>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</si>
  <si>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</si>
  <si>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</si>
  <si>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</si>
  <si>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</si>
  <si>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</si>
  <si>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</si>
  <si>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</si>
  <si>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</si>
  <si>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</si>
  <si>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</si>
  <si>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</si>
  <si>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</si>
  <si>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</si>
  <si>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</si>
  <si>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</si>
  <si>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</si>
  <si>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</si>
  <si>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</si>
  <si>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</si>
  <si>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</si>
  <si>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</si>
  <si>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</si>
  <si>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</si>
  <si>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</si>
  <si>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</si>
  <si>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</si>
  <si>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</si>
  <si>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</si>
  <si>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</si>
  <si>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</si>
  <si>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</si>
  <si>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</si>
  <si>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</si>
  <si>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</si>
  <si>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</si>
  <si>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</si>
  <si>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</si>
  <si>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</si>
  <si>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</si>
  <si>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</si>
  <si>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</si>
  <si>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</si>
  <si>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</si>
  <si>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</si>
  <si>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</si>
  <si>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</si>
  <si>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</si>
  <si>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</si>
  <si>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</si>
  <si>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</si>
  <si>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</si>
  <si>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</si>
  <si>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</si>
  <si>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</si>
  <si>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</si>
  <si>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</si>
  <si>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</si>
  <si>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</si>
  <si>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</si>
  <si>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</si>
  <si>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</si>
  <si>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</si>
  <si>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</si>
  <si>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</si>
  <si>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</si>
  <si>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</si>
  <si>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</si>
  <si>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</si>
  <si>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</si>
  <si>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</si>
  <si>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</si>
  <si>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</si>
  <si>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</si>
  <si>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</si>
  <si>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</si>
  <si>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</si>
  <si>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</si>
  <si>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</si>
  <si>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</si>
  <si>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</si>
  <si>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</si>
  <si>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</si>
  <si>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</si>
  <si>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</si>
  <si>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</si>
  <si>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</si>
  <si>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</si>
  <si>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</si>
  <si>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</si>
  <si>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</si>
  <si>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</si>
  <si>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</si>
  <si>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</si>
  <si>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</si>
  <si>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</si>
  <si>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</si>
  <si>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</si>
  <si>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</si>
  <si>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</si>
  <si>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</si>
  <si>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</si>
  <si>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</si>
  <si>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</si>
  <si>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</si>
  <si>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</si>
  <si>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</si>
  <si>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</si>
  <si>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</si>
  <si>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</si>
  <si>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</si>
  <si>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</si>
  <si>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</si>
  <si>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</si>
  <si>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</si>
  <si>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</si>
  <si>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</si>
  <si>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</si>
  <si>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</si>
  <si>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</si>
  <si>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</si>
  <si>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</si>
  <si>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</si>
  <si>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</si>
  <si>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</si>
  <si>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</si>
  <si>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</si>
  <si>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</si>
  <si>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</si>
  <si>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</si>
  <si>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</si>
  <si>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</si>
  <si>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</si>
  <si>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</si>
  <si>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</si>
  <si>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</si>
  <si>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</si>
  <si>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</si>
  <si>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</si>
  <si>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</si>
  <si>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</si>
  <si>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</si>
  <si>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</si>
  <si>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</si>
  <si>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</si>
  <si>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</si>
  <si>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</si>
  <si>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</si>
  <si>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</si>
  <si>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</si>
  <si>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</si>
  <si>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</si>
  <si>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</si>
  <si>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</si>
  <si>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</si>
  <si>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</si>
  <si>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</si>
  <si>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</si>
  <si>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</si>
  <si>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</si>
  <si>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</si>
  <si>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</si>
  <si>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</si>
  <si>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</si>
  <si>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</si>
  <si>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</si>
  <si>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</si>
  <si>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</si>
  <si>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</si>
  <si>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</si>
  <si>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</si>
  <si>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</si>
  <si>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</si>
  <si>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</si>
  <si>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</si>
  <si>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</si>
  <si>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</si>
  <si>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</si>
  <si>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</si>
  <si>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</si>
  <si>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</si>
  <si>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</si>
  <si>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</si>
  <si>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</si>
  <si>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</si>
  <si>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</si>
  <si>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</si>
  <si>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</si>
  <si>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</si>
  <si>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</si>
  <si>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</si>
  <si>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</si>
  <si>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</si>
  <si>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</si>
  <si>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</si>
  <si>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</si>
  <si>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</si>
  <si>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</si>
  <si>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</si>
  <si>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</si>
  <si>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</si>
  <si>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</si>
  <si>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</si>
  <si>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</si>
  <si>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</si>
  <si>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</si>
  <si>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</si>
  <si>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</si>
  <si>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</si>
  <si>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</si>
  <si>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</si>
  <si>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</si>
  <si>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</si>
  <si>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</si>
  <si>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</si>
  <si>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</si>
  <si>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</si>
  <si>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</si>
  <si>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</si>
  <si>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</si>
  <si>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</si>
  <si>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</si>
  <si>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</si>
  <si>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</si>
  <si>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</si>
  <si>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</si>
  <si>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</si>
  <si>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</si>
  <si>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</si>
  <si>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</si>
  <si>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</si>
  <si>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</si>
  <si>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</si>
  <si>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</si>
  <si>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</si>
  <si>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</si>
  <si>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</si>
  <si>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</si>
  <si>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</si>
  <si>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</si>
  <si>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</si>
  <si>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</si>
  <si>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</si>
  <si>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</si>
  <si>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</si>
  <si>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</si>
  <si>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</si>
  <si>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</si>
  <si>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</si>
  <si>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</si>
  <si>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</si>
  <si>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</si>
  <si>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</si>
  <si>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</si>
  <si>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</si>
  <si>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</si>
  <si>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</si>
  <si>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</si>
  <si>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</si>
  <si>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</si>
  <si>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</si>
  <si>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</si>
  <si>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</si>
  <si>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</si>
  <si>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</si>
  <si>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</si>
  <si>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</si>
  <si>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</si>
  <si>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</si>
  <si>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</si>
  <si>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</si>
  <si>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</si>
  <si>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</si>
  <si>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</si>
  <si>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</si>
  <si>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</si>
  <si>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</si>
  <si>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</si>
  <si>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</si>
  <si>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</si>
  <si>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</si>
  <si>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</si>
  <si>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</si>
  <si>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</si>
  <si>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</si>
  <si>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</si>
  <si>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</si>
  <si>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</si>
  <si>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</si>
  <si>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</si>
  <si>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</si>
  <si>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</si>
  <si>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</si>
  <si>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</si>
  <si>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</si>
  <si>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</si>
  <si>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</si>
  <si>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</si>
  <si>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</si>
  <si>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</si>
  <si>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</si>
  <si>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</si>
  <si>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</si>
  <si>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</si>
  <si>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</si>
  <si>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</si>
  <si>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</si>
  <si>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</si>
  <si>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</si>
  <si>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</si>
  <si>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</si>
  <si>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</si>
  <si>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</si>
  <si>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</si>
  <si>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</si>
  <si>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</si>
  <si>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</si>
  <si>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</si>
  <si>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</si>
  <si>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</si>
  <si>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</si>
  <si>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</si>
  <si>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</si>
  <si>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</si>
  <si>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</si>
  <si>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</si>
  <si>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</si>
  <si>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</si>
  <si>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</si>
  <si>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</si>
  <si>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</si>
  <si>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</si>
  <si>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</si>
  <si>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</si>
  <si>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</si>
  <si>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</si>
  <si>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</si>
  <si>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</si>
  <si>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</si>
  <si>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</si>
  <si>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</si>
  <si>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</si>
  <si>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</si>
  <si>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</si>
  <si>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</si>
  <si>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</si>
  <si>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</si>
  <si>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</si>
  <si>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</si>
  <si>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</si>
  <si>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</si>
  <si>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</si>
  <si>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</si>
  <si>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</si>
  <si>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</si>
  <si>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</si>
  <si>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</si>
  <si>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</si>
  <si>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</si>
  <si>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</si>
  <si>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</si>
  <si>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</si>
  <si>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</si>
  <si>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</si>
  <si>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</si>
  <si>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</si>
  <si>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</si>
  <si>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</si>
  <si>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</si>
  <si>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</si>
  <si>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</si>
  <si>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</si>
  <si>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</si>
  <si>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</si>
  <si>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</si>
  <si>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</si>
  <si>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</si>
  <si>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</si>
  <si>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</si>
  <si>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</si>
  <si>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</si>
  <si>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</si>
  <si>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</si>
  <si>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</si>
  <si>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</si>
  <si>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</si>
  <si>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</si>
  <si>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</si>
  <si>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</si>
  <si>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</si>
  <si>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</si>
  <si>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</si>
  <si>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</si>
  <si>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</si>
  <si>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</si>
  <si>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</si>
  <si>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</si>
  <si>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</si>
  <si>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</si>
  <si>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</si>
  <si>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</si>
  <si>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</si>
  <si>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</si>
  <si>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</si>
  <si>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</si>
  <si>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</si>
  <si>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</si>
  <si>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</si>
  <si>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</si>
  <si>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</si>
  <si>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</si>
  <si>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</si>
  <si>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</si>
  <si>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</si>
  <si>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</si>
  <si>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</si>
  <si>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</si>
  <si>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</si>
  <si>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</si>
  <si>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</si>
  <si>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</si>
  <si>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</si>
  <si>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</si>
  <si>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</si>
  <si>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</si>
  <si>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</si>
  <si>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</si>
  <si>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</si>
  <si>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</si>
  <si>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</si>
  <si>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</si>
  <si>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</si>
  <si>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</si>
  <si>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</si>
  <si>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</si>
  <si>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</si>
  <si>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</si>
  <si>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</si>
  <si>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</si>
  <si>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</si>
  <si>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</si>
  <si>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</si>
  <si>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</si>
  <si>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</si>
  <si>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</si>
  <si>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</si>
  <si>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</si>
  <si>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</si>
  <si>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</si>
  <si>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</si>
  <si>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</si>
  <si>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</si>
  <si>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</si>
  <si>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</si>
  <si>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</si>
  <si>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</si>
  <si>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</si>
  <si>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</si>
  <si>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</si>
  <si>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</si>
  <si>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</si>
  <si>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</si>
  <si>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</si>
  <si>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</si>
  <si>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</si>
  <si>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</si>
  <si>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</si>
  <si>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</si>
  <si>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</si>
  <si>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</si>
  <si>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</si>
  <si>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</si>
  <si>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</si>
  <si>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</si>
  <si>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</si>
  <si>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</si>
  <si>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</si>
  <si>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</si>
  <si>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</si>
  <si>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</si>
  <si>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</si>
  <si>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</si>
  <si>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</si>
  <si>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</si>
  <si>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</si>
  <si>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</si>
  <si>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</si>
  <si>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</si>
  <si>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</si>
  <si>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</si>
  <si>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</si>
  <si>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</si>
  <si>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</si>
  <si>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</si>
  <si>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</si>
  <si>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</si>
  <si>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</si>
  <si>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</si>
  <si>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</si>
  <si>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</si>
  <si>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</si>
  <si>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</si>
  <si>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</si>
  <si>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</si>
  <si>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</si>
  <si>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</si>
  <si>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</si>
  <si>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</si>
  <si>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</si>
  <si>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</si>
  <si>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</si>
  <si>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</si>
  <si>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</si>
  <si>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</si>
  <si>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</si>
  <si>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</si>
  <si>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</si>
  <si>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</si>
  <si>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</si>
  <si>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</si>
  <si>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</si>
  <si>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</si>
  <si>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</si>
  <si>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</si>
  <si>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</si>
  <si>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</si>
  <si>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</si>
  <si>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</si>
  <si>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</si>
  <si>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</si>
  <si>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</si>
  <si>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</si>
  <si>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</si>
  <si>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</si>
  <si>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</si>
  <si>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</si>
  <si>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</si>
  <si>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</si>
  <si>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</si>
  <si>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</si>
  <si>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</si>
  <si>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</si>
  <si>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</si>
  <si>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</si>
  <si>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</si>
  <si>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</si>
  <si>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</si>
  <si>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</si>
  <si>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</si>
  <si>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</si>
  <si>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</si>
  <si>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</si>
  <si>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</si>
  <si>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</si>
  <si>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</si>
  <si>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</si>
  <si>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</si>
  <si>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</si>
  <si>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</si>
  <si>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</si>
  <si>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</si>
  <si>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</si>
  <si>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</si>
  <si>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</si>
  <si>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</si>
  <si>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</si>
  <si>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</si>
  <si>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</si>
  <si>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</si>
  <si>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</si>
  <si>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</si>
  <si>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</si>
  <si>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</si>
  <si>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</si>
  <si>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</si>
  <si>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</si>
  <si>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</si>
  <si>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</si>
  <si>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</si>
  <si>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</si>
  <si>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</si>
  <si>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</si>
  <si>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</si>
  <si>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</si>
  <si>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</si>
  <si>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</si>
  <si>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</si>
  <si>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</si>
  <si>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</si>
  <si>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</si>
  <si>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</si>
  <si>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</si>
  <si>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</si>
  <si>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</si>
  <si>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</si>
  <si>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</si>
  <si>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</si>
  <si>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</si>
  <si>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</si>
  <si>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</si>
  <si>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</si>
  <si>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</si>
  <si>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</si>
  <si>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</si>
  <si>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</si>
  <si>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</si>
  <si>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</si>
  <si>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</si>
  <si>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</si>
  <si>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</si>
  <si>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</si>
  <si>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</si>
  <si>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</si>
  <si>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</si>
  <si>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</si>
  <si>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</si>
  <si>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</si>
  <si>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</si>
  <si>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</si>
  <si>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</si>
  <si>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</si>
  <si>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</si>
  <si>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</si>
  <si>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</si>
  <si>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</si>
  <si>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</si>
  <si>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</si>
  <si>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</si>
  <si>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</si>
  <si>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</si>
  <si>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</si>
  <si>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</si>
  <si>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</si>
  <si>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</si>
  <si>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</si>
  <si>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</si>
  <si>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</si>
  <si>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</si>
  <si>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</si>
  <si>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</si>
  <si>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</si>
  <si>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</si>
  <si>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</si>
  <si>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</si>
  <si>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</si>
  <si>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</si>
  <si>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</si>
  <si>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</si>
  <si>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</si>
  <si>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</si>
  <si>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</si>
  <si>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</si>
  <si>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</si>
  <si>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</si>
  <si>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</si>
  <si>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</si>
  <si>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</si>
  <si>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</si>
  <si>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</si>
  <si>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</si>
  <si>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</si>
  <si>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</si>
  <si>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</si>
  <si>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</si>
  <si>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</si>
  <si>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</si>
  <si>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</si>
  <si>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</si>
  <si>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</si>
  <si>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</si>
  <si>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</si>
  <si>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</si>
  <si>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</si>
  <si>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</si>
  <si>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</si>
  <si>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</si>
  <si>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</si>
  <si>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</si>
  <si>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</si>
  <si>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</si>
  <si>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</si>
  <si>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</si>
  <si>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</si>
  <si>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</si>
  <si>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</si>
  <si>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</si>
  <si>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</si>
  <si>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</si>
  <si>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</si>
  <si>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</si>
  <si>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</si>
  <si>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</si>
  <si>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</si>
  <si>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</si>
  <si>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</si>
  <si>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</si>
  <si>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</si>
  <si>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</si>
  <si>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</si>
  <si>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</si>
  <si>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</si>
  <si>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</si>
  <si>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</si>
  <si>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</si>
  <si>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</si>
  <si>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</si>
  <si>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</si>
  <si>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</si>
  <si>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</si>
  <si>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</si>
  <si>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</si>
  <si>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</si>
  <si>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</si>
  <si>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</si>
  <si>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</si>
  <si>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</si>
  <si>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</si>
  <si>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</si>
  <si>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</si>
  <si>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</si>
  <si>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</si>
  <si>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</si>
  <si>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</si>
  <si>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</si>
  <si>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</si>
  <si>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</si>
  <si>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</si>
  <si>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</si>
  <si>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</si>
  <si>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</si>
  <si>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</si>
  <si>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</si>
  <si>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</si>
  <si>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</si>
  <si>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</si>
  <si>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</si>
  <si>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</si>
  <si>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</si>
  <si>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</si>
  <si>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</si>
  <si>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</si>
  <si>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</si>
  <si>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</si>
  <si>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</si>
  <si>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</si>
  <si>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</si>
  <si>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</si>
  <si>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</si>
  <si>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</si>
  <si>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</si>
  <si>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</si>
  <si>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</si>
  <si>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</si>
  <si>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</si>
  <si>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</si>
  <si>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</si>
  <si>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</si>
  <si>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</si>
  <si>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</si>
  <si>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</si>
  <si>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</si>
  <si>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</si>
  <si>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</si>
  <si>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</si>
  <si>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</si>
  <si>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</si>
  <si>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</si>
  <si>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</si>
  <si>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</si>
  <si>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</si>
  <si>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</si>
  <si>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</si>
  <si>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</si>
  <si>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</si>
  <si>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</si>
  <si>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</si>
  <si>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</si>
  <si>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</si>
  <si>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</si>
  <si>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</si>
  <si>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</si>
  <si>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</si>
  <si>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</si>
  <si>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</si>
  <si>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</si>
  <si>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</si>
  <si>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</si>
  <si>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</si>
  <si>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</si>
  <si>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</si>
  <si>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</si>
  <si>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</si>
  <si>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</si>
  <si>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</si>
  <si>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</si>
  <si>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</si>
  <si>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</si>
  <si>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</si>
  <si>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</si>
  <si>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</si>
  <si>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</si>
  <si>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</si>
  <si>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</si>
  <si>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</si>
  <si>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</si>
  <si>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</si>
  <si>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</si>
  <si>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</si>
  <si>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</si>
  <si>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</si>
  <si>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</si>
  <si>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</si>
  <si>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</si>
  <si>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</si>
  <si>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</si>
  <si>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</si>
  <si>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</si>
  <si>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</si>
  <si>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</si>
  <si>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</si>
  <si>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</si>
  <si>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</si>
  <si>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</si>
  <si>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</si>
  <si>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</si>
  <si>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</si>
  <si>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</si>
  <si>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</si>
  <si>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</si>
  <si>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</si>
  <si>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</si>
  <si>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</si>
  <si>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</si>
  <si>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</si>
  <si>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</si>
  <si>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</si>
  <si>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</si>
  <si>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</si>
  <si>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</si>
  <si>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</si>
  <si>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</si>
  <si>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</si>
  <si>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</si>
  <si>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</si>
  <si>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</si>
  <si>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</si>
  <si>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</si>
  <si>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</si>
  <si>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</si>
  <si>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</si>
  <si>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</si>
  <si>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</si>
  <si>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</si>
  <si>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</si>
  <si>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</si>
  <si>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</si>
  <si>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</si>
  <si>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</si>
  <si>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</si>
  <si>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</si>
  <si>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</si>
  <si>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</si>
  <si>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</si>
  <si>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</si>
  <si>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</si>
  <si>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</si>
  <si>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</si>
  <si>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</si>
  <si>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</si>
  <si>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</si>
  <si>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</si>
  <si>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</si>
  <si>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</si>
  <si>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</si>
  <si>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</si>
  <si>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</si>
  <si>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</si>
  <si>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</si>
  <si>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</si>
  <si>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</si>
  <si>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</si>
  <si>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</si>
  <si>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</si>
  <si>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</si>
  <si>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</si>
  <si>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</si>
  <si>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</si>
  <si>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</si>
  <si>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</si>
  <si>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</si>
  <si>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</si>
  <si>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</si>
  <si>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</si>
  <si>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</si>
  <si>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</si>
  <si>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</si>
  <si>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</si>
  <si>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</si>
  <si>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</si>
  <si>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</si>
  <si>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</si>
  <si>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</si>
  <si>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</si>
  <si>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</si>
  <si>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</si>
  <si>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</si>
  <si>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</si>
  <si>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</si>
  <si>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</si>
  <si>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</si>
  <si>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</si>
  <si>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</si>
  <si>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</si>
  <si>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</si>
  <si>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</si>
  <si>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</si>
  <si>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</si>
  <si>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</si>
  <si>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</si>
  <si>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</si>
  <si>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</si>
  <si>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</si>
  <si>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</si>
  <si>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</si>
  <si>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</si>
  <si>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</si>
  <si>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</si>
  <si>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</si>
  <si>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</si>
  <si>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</si>
  <si>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</si>
  <si>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</si>
  <si>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</si>
  <si>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</si>
  <si>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</si>
  <si>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</si>
  <si>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</si>
  <si>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</si>
  <si>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</si>
  <si>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</si>
  <si>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</si>
  <si>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</si>
  <si>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</si>
  <si>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</si>
  <si>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</si>
  <si>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</si>
  <si>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</si>
  <si>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</si>
  <si>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</si>
  <si>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</si>
  <si>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</si>
  <si>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</si>
  <si>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</si>
  <si>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</si>
  <si>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</si>
  <si>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</si>
  <si>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</si>
  <si>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</si>
  <si>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</si>
  <si>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</si>
  <si>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</si>
  <si>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</si>
  <si>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</si>
  <si>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</si>
  <si>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</si>
  <si>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</si>
  <si>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</si>
  <si>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</si>
  <si>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</si>
  <si>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</si>
  <si>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</si>
  <si>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</si>
  <si>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</si>
  <si>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</si>
  <si>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</si>
  <si>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</si>
  <si>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</si>
  <si>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</si>
  <si>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</si>
  <si>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</si>
  <si>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</si>
  <si>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</si>
  <si>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</si>
  <si>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</si>
  <si>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</si>
  <si>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</si>
  <si>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</si>
  <si>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</si>
  <si>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</si>
  <si>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</si>
  <si>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</si>
  <si>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</si>
  <si>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</si>
  <si>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</si>
  <si>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</si>
  <si>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</si>
  <si>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</si>
  <si>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</si>
  <si>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</si>
  <si>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</si>
  <si>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</si>
  <si>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</si>
  <si>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</si>
  <si>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</si>
  <si>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</si>
  <si>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</si>
  <si>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</si>
  <si>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</si>
  <si>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</si>
  <si>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</si>
  <si>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</si>
  <si>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</si>
  <si>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</si>
  <si>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</si>
  <si>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</si>
  <si>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</si>
  <si>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</si>
  <si>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</si>
  <si>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</si>
  <si>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</si>
  <si>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</si>
  <si>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</si>
  <si>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</si>
  <si>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</si>
  <si>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</si>
  <si>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</si>
  <si>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</si>
  <si>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</si>
  <si>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</si>
  <si>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</si>
  <si>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</si>
  <si>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</si>
  <si>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</si>
  <si>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</si>
  <si>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</si>
  <si>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</si>
  <si>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</si>
  <si>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</si>
  <si>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</si>
  <si>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</si>
  <si>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</si>
  <si>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</si>
  <si>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</si>
  <si>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</si>
  <si>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</si>
  <si>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</si>
  <si>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</si>
  <si>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</si>
  <si>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</si>
  <si>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</si>
  <si>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</si>
  <si>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</si>
  <si>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</si>
  <si>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</si>
  <si>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</si>
  <si>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</si>
  <si>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</si>
  <si>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</si>
  <si>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</si>
  <si>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</si>
  <si>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</si>
  <si>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</si>
  <si>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</si>
  <si>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</si>
  <si>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</si>
  <si>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</si>
  <si>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</si>
  <si>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</si>
  <si>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</si>
  <si>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</si>
  <si>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</si>
  <si>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</si>
  <si>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</si>
  <si>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</si>
  <si>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</si>
  <si>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</si>
  <si>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</si>
  <si>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</si>
  <si>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</si>
  <si>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</si>
  <si>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</si>
  <si>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</si>
  <si>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</si>
  <si>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</si>
  <si>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</si>
  <si>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</si>
  <si>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</si>
  <si>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</si>
  <si>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</si>
  <si>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</si>
  <si>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</si>
  <si>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</si>
  <si>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</si>
  <si>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</si>
  <si>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</si>
  <si>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</si>
  <si>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</si>
  <si>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</si>
  <si>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</si>
  <si>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</si>
  <si>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</si>
  <si>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</si>
  <si>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</si>
  <si>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</si>
  <si>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</si>
  <si>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</si>
  <si>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</si>
  <si>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</si>
  <si>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</si>
  <si>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</si>
  <si>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</si>
  <si>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</si>
  <si>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</si>
  <si>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</si>
  <si>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</si>
  <si>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</si>
  <si>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</si>
  <si>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</si>
  <si>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</si>
  <si>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</si>
  <si>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</si>
  <si>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</si>
  <si>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</si>
  <si>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</si>
  <si>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</si>
  <si>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</si>
  <si>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</si>
  <si>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</si>
  <si>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</si>
  <si>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</si>
  <si>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</si>
  <si>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</si>
  <si>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</si>
  <si>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</si>
  <si>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</si>
  <si>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</si>
  <si>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</si>
  <si>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</si>
  <si>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</si>
  <si>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</si>
  <si>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</si>
  <si>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</si>
  <si>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</si>
  <si>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</si>
  <si>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</si>
  <si>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</si>
  <si>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</si>
  <si>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</si>
  <si>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</si>
  <si>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</si>
  <si>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</si>
  <si>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</si>
  <si>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</si>
  <si>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</si>
  <si>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</si>
  <si>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</si>
  <si>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</si>
  <si>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</si>
  <si>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</si>
  <si>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</si>
  <si>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</si>
  <si>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</si>
  <si>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</si>
  <si>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</si>
  <si>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</si>
  <si>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</si>
  <si>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</si>
  <si>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</si>
  <si>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</si>
  <si>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</si>
  <si>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</si>
  <si>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</si>
  <si>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</si>
  <si>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</si>
  <si>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</si>
  <si>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</si>
  <si>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</si>
  <si>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</si>
  <si>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</si>
  <si>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</si>
  <si>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</si>
  <si>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</si>
  <si>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</si>
  <si>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</si>
  <si>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</si>
  <si>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</si>
  <si>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</si>
  <si>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</si>
  <si>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</si>
  <si>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</si>
  <si>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</si>
  <si>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</si>
  <si>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</si>
  <si>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</si>
  <si>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</si>
  <si>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</si>
  <si>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</si>
  <si>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</si>
  <si>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</si>
  <si>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</si>
  <si>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</si>
  <si>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</si>
  <si>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</si>
  <si>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</si>
  <si>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</si>
  <si>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</si>
  <si>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</si>
  <si>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</si>
  <si>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</si>
  <si>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</si>
  <si>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</si>
  <si>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</si>
  <si>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</si>
  <si>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</si>
  <si>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</si>
  <si>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</si>
  <si>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</si>
  <si>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</si>
  <si>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</si>
  <si>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</si>
  <si>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</si>
  <si>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</si>
  <si>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</si>
  <si>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</si>
  <si>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</si>
  <si>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</si>
  <si>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</si>
  <si>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</si>
  <si>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</si>
  <si>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</si>
  <si>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</si>
  <si>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</si>
  <si>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</si>
  <si>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</si>
  <si>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</si>
  <si>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</si>
  <si>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</si>
  <si>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</si>
  <si>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</si>
  <si>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</si>
  <si>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</si>
  <si>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</si>
  <si>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</si>
  <si>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</si>
  <si>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</si>
  <si>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</si>
  <si>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</si>
  <si>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</si>
  <si>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</si>
  <si>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</si>
  <si>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</si>
  <si>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</si>
  <si>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</si>
  <si>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</si>
  <si>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</si>
  <si>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</si>
  <si>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</si>
  <si>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</si>
  <si>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</si>
  <si>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</si>
  <si>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</si>
  <si>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</si>
  <si>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</si>
  <si>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</si>
  <si>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</si>
  <si>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</si>
  <si>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</si>
  <si>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</si>
  <si>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</si>
  <si>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</si>
  <si>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</si>
  <si>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</si>
  <si>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</si>
  <si>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</si>
  <si>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</si>
  <si>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</si>
  <si>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</si>
  <si>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</si>
  <si>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</si>
  <si>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</si>
  <si>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</si>
  <si>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</si>
  <si>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</si>
  <si>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</si>
  <si>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</si>
  <si>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</si>
  <si>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</si>
  <si>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</si>
  <si>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</si>
  <si>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</si>
  <si>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</si>
  <si>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</si>
  <si>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</si>
  <si>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</si>
  <si>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</si>
  <si>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</si>
  <si>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</si>
  <si>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</si>
  <si>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</si>
  <si>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</si>
  <si>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</si>
  <si>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</si>
  <si>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</si>
  <si>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</si>
  <si>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</si>
  <si>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</si>
  <si>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</si>
  <si>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</si>
  <si>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</si>
  <si>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</si>
  <si>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</si>
  <si>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</si>
  <si>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</si>
  <si>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</si>
  <si>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</si>
  <si>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</si>
  <si>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</si>
  <si>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</si>
  <si>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</si>
  <si>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</si>
  <si>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</si>
  <si>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</si>
  <si>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</si>
  <si>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</si>
  <si>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</si>
  <si>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</si>
  <si>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</si>
  <si>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</si>
  <si>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</si>
  <si>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</si>
  <si>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</si>
  <si>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</si>
  <si>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</si>
  <si>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</si>
  <si>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</si>
  <si>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</si>
  <si>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</si>
  <si>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</si>
  <si>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</si>
  <si>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</si>
  <si>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</si>
  <si>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</si>
  <si>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</si>
  <si>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</si>
  <si>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</si>
  <si>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</si>
  <si>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</si>
  <si>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</si>
  <si>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</si>
  <si>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</si>
  <si>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</si>
  <si>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</si>
  <si>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</si>
  <si>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</si>
  <si>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</si>
  <si>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</si>
  <si>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</si>
  <si>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</si>
  <si>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</si>
  <si>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</si>
  <si>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</si>
  <si>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</si>
  <si>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</si>
  <si>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</si>
  <si>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</si>
  <si>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</si>
  <si>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</si>
  <si>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</si>
  <si>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</si>
  <si>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</si>
  <si>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</si>
  <si>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</si>
  <si>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</si>
  <si>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</si>
  <si>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</si>
  <si>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</si>
  <si>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</si>
  <si>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</si>
  <si>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</si>
  <si>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</si>
  <si>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</si>
  <si>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</si>
  <si>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</si>
  <si>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</si>
  <si>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</si>
  <si>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</si>
  <si>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</si>
  <si>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</si>
  <si>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</si>
  <si>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</si>
  <si>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</si>
  <si>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</si>
  <si>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</si>
  <si>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</si>
  <si>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</si>
  <si>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</si>
  <si>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</si>
  <si>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</si>
  <si>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</si>
  <si>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</si>
  <si>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</si>
  <si>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</si>
  <si>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</si>
  <si>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</si>
  <si>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</si>
  <si>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</si>
  <si>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</si>
  <si>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</si>
  <si>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</si>
  <si>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</si>
  <si>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</si>
  <si>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</si>
  <si>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</si>
  <si>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</si>
  <si>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</si>
  <si>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</si>
  <si>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</si>
  <si>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</si>
  <si>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</si>
  <si>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</si>
  <si>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</si>
  <si>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</si>
  <si>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</si>
  <si>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</si>
  <si>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</si>
  <si>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</si>
  <si>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</si>
  <si>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</si>
  <si>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</si>
  <si>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</si>
  <si>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</si>
  <si>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</si>
  <si>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</si>
  <si>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</si>
  <si>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</si>
  <si>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</si>
  <si>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</si>
  <si>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</si>
  <si>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</si>
  <si>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</si>
  <si>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</si>
  <si>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</si>
  <si>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</si>
  <si>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</si>
  <si>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</si>
  <si>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</si>
  <si>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</si>
  <si>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</si>
  <si>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</si>
  <si>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</si>
  <si>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</si>
  <si>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</si>
  <si>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</si>
  <si>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</si>
  <si>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</si>
  <si>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</si>
  <si>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</si>
  <si>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</si>
  <si>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</si>
  <si>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</si>
  <si>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</si>
  <si>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</si>
  <si>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</si>
  <si>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</si>
  <si>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</si>
  <si>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</si>
  <si>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</si>
  <si>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</si>
  <si>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</si>
  <si>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</si>
  <si>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</si>
  <si>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</si>
  <si>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</si>
  <si>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</si>
  <si>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</si>
  <si>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</si>
  <si>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</si>
  <si>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</si>
  <si>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</si>
  <si>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</si>
  <si>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</si>
  <si>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</si>
  <si>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</si>
  <si>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</si>
  <si>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</si>
  <si>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</si>
  <si>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</si>
  <si>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</si>
  <si>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</si>
  <si>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</si>
  <si>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</si>
  <si>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</si>
  <si>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</si>
  <si>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</si>
  <si>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</si>
  <si>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</si>
  <si>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</si>
  <si>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</si>
  <si>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</si>
  <si>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</si>
  <si>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</si>
  <si>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</si>
  <si>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</si>
  <si>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</si>
  <si>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</si>
  <si>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</si>
  <si>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</si>
  <si>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</si>
  <si>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</si>
  <si>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</si>
  <si>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</si>
  <si>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</si>
  <si>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</si>
  <si>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</si>
  <si>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</si>
  <si>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</si>
  <si>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</si>
  <si>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</si>
  <si>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</si>
  <si>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</si>
  <si>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</si>
  <si>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</si>
  <si>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</si>
  <si>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</si>
  <si>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</si>
  <si>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</si>
  <si>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</si>
  <si>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</si>
  <si>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</si>
  <si>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</si>
  <si>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</si>
  <si>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</si>
  <si>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</si>
  <si>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</si>
  <si>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</si>
  <si>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</si>
  <si>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</si>
  <si>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</si>
  <si>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</si>
  <si>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</si>
  <si>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</si>
  <si>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</si>
  <si>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</si>
  <si>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</si>
  <si>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</si>
  <si>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</si>
  <si>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</si>
  <si>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</si>
  <si>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</si>
  <si>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</si>
  <si>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</si>
  <si>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</si>
  <si>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</si>
  <si>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</si>
  <si>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</si>
  <si>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</si>
  <si>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</si>
  <si>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</si>
  <si>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</si>
  <si>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</si>
  <si>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</si>
  <si>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</si>
  <si>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</si>
  <si>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</si>
  <si>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</si>
  <si>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</si>
  <si>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</si>
  <si>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</si>
  <si>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</si>
  <si>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</si>
  <si>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</si>
  <si>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</si>
  <si>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</si>
  <si>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</si>
  <si>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</si>
  <si>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</si>
  <si>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</si>
  <si>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</si>
  <si>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</si>
  <si>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</si>
  <si>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</si>
  <si>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</si>
  <si>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</si>
  <si>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</si>
  <si>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</si>
  <si>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</si>
  <si>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</si>
  <si>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</si>
  <si>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</si>
  <si>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</si>
  <si>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</si>
  <si>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</si>
  <si>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</si>
  <si>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</si>
  <si>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</si>
  <si>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</si>
  <si>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</si>
  <si>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</si>
  <si>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</si>
  <si>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</si>
  <si>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</si>
  <si>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</si>
  <si>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</si>
  <si>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</si>
  <si>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</si>
  <si>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</si>
  <si>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</si>
  <si>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</si>
  <si>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</si>
  <si>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</si>
  <si>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</si>
  <si>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</si>
  <si>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</si>
  <si>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</si>
  <si>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</si>
  <si>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</si>
  <si>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</si>
  <si>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</si>
  <si>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</si>
  <si>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</si>
  <si>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</si>
  <si>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</si>
  <si>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</si>
  <si>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</si>
  <si>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</si>
  <si>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</si>
  <si>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</si>
  <si>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</si>
  <si>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</si>
  <si>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</si>
  <si>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</si>
  <si>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</si>
  <si>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</si>
  <si>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</si>
  <si>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</si>
  <si>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</si>
  <si>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</si>
  <si>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</si>
  <si>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</si>
  <si>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</si>
  <si>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</si>
  <si>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</si>
  <si>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</si>
  <si>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</si>
  <si>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</si>
  <si>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</si>
  <si>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</si>
  <si>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</si>
  <si>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</si>
  <si>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</si>
  <si>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</si>
  <si>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</si>
  <si>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</si>
  <si>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</si>
  <si>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</si>
  <si>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</si>
  <si>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</si>
  <si>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</si>
  <si>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</si>
  <si>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</si>
  <si>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</si>
  <si>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</si>
  <si>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</si>
  <si>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</si>
  <si>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</si>
  <si>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</si>
  <si>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</si>
  <si>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</si>
  <si>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</si>
  <si>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</si>
  <si>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</si>
  <si>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</si>
  <si>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</si>
  <si>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</si>
  <si>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</si>
  <si>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</si>
  <si>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</si>
  <si>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</si>
  <si>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</si>
  <si>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</si>
  <si>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</si>
  <si>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</si>
  <si>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</si>
  <si>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</si>
  <si>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</si>
  <si>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</si>
  <si>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</si>
  <si>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</si>
  <si>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</si>
  <si>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</si>
  <si>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</si>
  <si>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</si>
  <si>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</si>
  <si>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</si>
  <si>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</si>
  <si>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</si>
  <si>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</si>
  <si>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</si>
  <si>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</si>
  <si>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</si>
  <si>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</si>
  <si>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</si>
  <si>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</si>
  <si>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</si>
  <si>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</si>
  <si>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</si>
  <si>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</si>
  <si>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</si>
  <si>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</si>
  <si>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</si>
  <si>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</si>
  <si>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</si>
  <si>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</si>
  <si>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</si>
  <si>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</si>
  <si>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</si>
  <si>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</si>
  <si>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</si>
  <si>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</si>
  <si>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</si>
  <si>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</si>
  <si>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</si>
  <si>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</si>
  <si>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</si>
  <si>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</si>
  <si>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</si>
  <si>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</si>
  <si>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</si>
  <si>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</si>
  <si>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</si>
  <si>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</si>
  <si>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</si>
  <si>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</si>
  <si>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</si>
  <si>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</si>
  <si>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</si>
  <si>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</si>
  <si>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</si>
  <si>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</si>
  <si>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</si>
  <si>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</si>
  <si>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</si>
  <si>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</si>
  <si>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</si>
  <si>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</si>
  <si>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</si>
  <si>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</si>
  <si>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</si>
  <si>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</si>
  <si>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</si>
  <si>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</si>
  <si>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</si>
  <si>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</si>
  <si>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</si>
  <si>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</si>
  <si>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</si>
  <si>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</si>
  <si>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</si>
  <si>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</si>
  <si>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</si>
  <si>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</si>
  <si>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</si>
  <si>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</si>
  <si>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</si>
  <si>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</si>
  <si>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</si>
  <si>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</si>
  <si>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</si>
  <si>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</si>
  <si>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</si>
  <si>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</si>
  <si>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</si>
  <si>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</si>
  <si>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</si>
  <si>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</si>
  <si>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</si>
  <si>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</si>
  <si>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</si>
  <si>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</si>
  <si>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</si>
  <si>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</si>
  <si>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</si>
  <si>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</si>
  <si>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</si>
  <si>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</si>
  <si>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</si>
  <si>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</si>
  <si>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</si>
  <si>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</si>
  <si>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</si>
  <si>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</si>
  <si>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</si>
  <si>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</si>
  <si>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</si>
  <si>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</si>
  <si>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</si>
  <si>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</si>
  <si>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</si>
  <si>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</si>
  <si>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</si>
  <si>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</si>
  <si>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</si>
  <si>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</si>
  <si>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</si>
  <si>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</si>
  <si>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</si>
  <si>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</si>
  <si>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</si>
  <si>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</si>
  <si>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</si>
  <si>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</si>
  <si>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</si>
  <si>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</si>
  <si>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</si>
  <si>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</si>
  <si>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</si>
  <si>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</si>
  <si>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</si>
  <si>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</si>
  <si>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</si>
  <si>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</si>
  <si>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</si>
  <si>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</si>
  <si>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</si>
  <si>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</si>
  <si>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</si>
  <si>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</si>
  <si>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</si>
  <si>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</si>
  <si>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</si>
  <si>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</si>
  <si>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</si>
  <si>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</si>
  <si>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</si>
  <si>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</si>
  <si>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</si>
  <si>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</si>
  <si>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</si>
  <si>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</si>
  <si>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</si>
  <si>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</si>
  <si>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</si>
  <si>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</si>
  <si>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</si>
  <si>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</si>
  <si>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</si>
  <si>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</si>
  <si>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</si>
  <si>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</si>
  <si>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</si>
  <si>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</si>
  <si>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</si>
  <si>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</si>
  <si>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</si>
  <si>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</si>
  <si>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</si>
  <si>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</si>
  <si>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</si>
  <si>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</si>
  <si>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</si>
  <si>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</si>
  <si>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</si>
  <si>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</si>
  <si>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</si>
  <si>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</si>
  <si>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</si>
  <si>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</si>
  <si>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</si>
  <si>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</si>
  <si>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</si>
  <si>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</si>
  <si>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</si>
  <si>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</si>
  <si>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</si>
  <si>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</si>
  <si>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</si>
  <si>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</si>
  <si>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</si>
  <si>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</si>
  <si>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</si>
  <si>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</si>
  <si>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</si>
  <si>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</si>
  <si>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</si>
  <si>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</si>
  <si>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</si>
  <si>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</si>
  <si>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</si>
  <si>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</si>
  <si>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</si>
  <si>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</si>
  <si>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</si>
  <si>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</si>
  <si>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</si>
  <si>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</si>
  <si>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</si>
  <si>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</si>
  <si>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</si>
  <si>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</si>
  <si>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</si>
  <si>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</si>
  <si>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</si>
  <si>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</si>
  <si>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</si>
  <si>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</si>
  <si>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</si>
  <si>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</si>
  <si>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</si>
  <si>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</si>
  <si>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</si>
  <si>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</si>
  <si>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</si>
  <si>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</si>
  <si>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</si>
  <si>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</si>
  <si>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</si>
  <si>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</si>
  <si>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</si>
  <si>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</si>
  <si>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</si>
  <si>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</si>
  <si>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</si>
  <si>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</si>
  <si>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</si>
  <si>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</si>
  <si>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</si>
  <si>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</si>
  <si>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</si>
  <si>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</si>
  <si>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</si>
  <si>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</si>
  <si>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</si>
  <si>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</si>
  <si>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</si>
  <si>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</si>
  <si>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</si>
  <si>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</si>
  <si>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</si>
  <si>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</si>
  <si>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</si>
  <si>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</si>
  <si>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</si>
  <si>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</si>
  <si>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</si>
  <si>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</si>
  <si>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</si>
  <si>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</si>
  <si>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</si>
  <si>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</si>
  <si>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</si>
  <si>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</si>
  <si>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</si>
  <si>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</si>
  <si>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</si>
  <si>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</si>
  <si>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</si>
  <si>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</si>
  <si>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</si>
  <si>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</si>
  <si>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</si>
  <si>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</si>
  <si>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</si>
  <si>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</si>
  <si>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</si>
  <si>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</si>
  <si>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</si>
  <si>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</si>
  <si>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</si>
  <si>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</si>
  <si>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</si>
  <si>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</si>
  <si>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</si>
  <si>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</si>
  <si>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</si>
  <si>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</si>
  <si>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</si>
  <si>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</si>
  <si>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</si>
  <si>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</si>
  <si>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</si>
  <si>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</si>
  <si>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</si>
  <si>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</si>
  <si>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</si>
  <si>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</si>
  <si>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</si>
  <si>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</si>
  <si>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</si>
  <si>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</si>
  <si>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</si>
  <si>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</si>
  <si>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</si>
  <si>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</si>
  <si>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</si>
  <si>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</si>
  <si>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</si>
  <si>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</si>
  <si>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</si>
  <si>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</si>
  <si>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</si>
  <si>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</si>
  <si>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</si>
  <si>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</si>
  <si>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</si>
  <si>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</si>
  <si>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</si>
  <si>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</si>
  <si>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</si>
  <si>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</si>
  <si>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</si>
  <si>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</si>
  <si>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</si>
  <si>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</si>
  <si>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</si>
  <si>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</si>
  <si>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</si>
  <si>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</si>
  <si>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</si>
  <si>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</si>
  <si>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</si>
  <si>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</si>
  <si>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</si>
  <si>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</si>
  <si>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</si>
  <si>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</si>
  <si>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</si>
  <si>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</si>
  <si>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</si>
  <si>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</si>
  <si>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</si>
  <si>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</si>
  <si>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</si>
  <si>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</si>
  <si>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</si>
  <si>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</si>
  <si>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</si>
  <si>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</si>
  <si>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</si>
  <si>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</si>
  <si>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</si>
  <si>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</si>
  <si>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</si>
  <si>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</si>
  <si>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</si>
  <si>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</si>
  <si>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</si>
  <si>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</si>
  <si>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</si>
  <si>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</si>
  <si>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</si>
  <si>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</si>
  <si>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</si>
  <si>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</si>
  <si>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</si>
  <si>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</si>
  <si>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</si>
  <si>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</si>
  <si>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</si>
  <si>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</si>
  <si>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</si>
  <si>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</si>
  <si>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</si>
  <si>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</si>
  <si>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</si>
  <si>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</si>
  <si>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</si>
  <si>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</si>
  <si>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</si>
  <si>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</si>
  <si>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</si>
  <si>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</si>
  <si>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</si>
  <si>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</si>
  <si>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</si>
  <si>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</si>
  <si>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</si>
  <si>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</si>
  <si>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</si>
  <si>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</si>
  <si>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</si>
  <si>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</si>
  <si>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</si>
  <si>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</si>
  <si>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</si>
  <si>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</si>
  <si>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</si>
  <si>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</si>
  <si>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</si>
  <si>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</si>
  <si>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</si>
  <si>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</si>
  <si>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</si>
  <si>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</si>
  <si>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</si>
  <si>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</si>
  <si>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</si>
  <si>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</si>
  <si>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</si>
  <si>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</si>
  <si>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</si>
  <si>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</si>
  <si>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</si>
  <si>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</si>
  <si>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</si>
  <si>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</si>
  <si>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</si>
  <si>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</si>
  <si>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</si>
  <si>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</si>
  <si>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</si>
  <si>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</si>
  <si>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</si>
  <si>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</si>
  <si>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</si>
  <si>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</si>
  <si>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</si>
  <si>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</si>
  <si>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</si>
  <si>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</si>
  <si>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</si>
  <si>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</si>
  <si>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</si>
  <si>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</si>
  <si>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</si>
  <si>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</si>
  <si>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</si>
  <si>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</si>
  <si>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</si>
  <si>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</si>
  <si>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</si>
  <si>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</si>
  <si>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</si>
  <si>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</si>
  <si>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</si>
  <si>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</si>
  <si>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</si>
  <si>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</si>
  <si>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</si>
  <si>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</si>
  <si>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</si>
  <si>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</si>
  <si>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</si>
  <si>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</si>
  <si>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</si>
  <si>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</si>
  <si>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</si>
  <si>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</si>
  <si>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</si>
  <si>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</si>
  <si>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</si>
  <si>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</si>
  <si>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</si>
  <si>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</si>
  <si>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</si>
  <si>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</si>
  <si>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</si>
  <si>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</si>
  <si>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</si>
  <si>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</si>
  <si>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</si>
  <si>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</si>
  <si>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</si>
  <si>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</si>
  <si>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</si>
  <si>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</si>
  <si>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</si>
  <si>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</si>
  <si>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</si>
  <si>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</si>
  <si>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</si>
  <si>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</si>
  <si>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</si>
  <si>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</si>
  <si>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</si>
  <si>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</si>
  <si>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</si>
  <si>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</si>
  <si>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</si>
  <si>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</si>
  <si>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</si>
  <si>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</si>
  <si>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</si>
  <si>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</si>
  <si>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</si>
  <si>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</si>
  <si>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</si>
  <si>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</si>
  <si>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</si>
  <si>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</si>
  <si>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</si>
  <si>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</si>
  <si>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</si>
  <si>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</si>
  <si>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</si>
  <si>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</si>
  <si>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</si>
  <si>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</si>
  <si>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</si>
  <si>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</si>
  <si>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</si>
  <si>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</si>
  <si>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</si>
  <si>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</si>
  <si>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</si>
  <si>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</si>
  <si>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</si>
  <si>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</si>
  <si>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</si>
  <si>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</si>
  <si>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</si>
  <si>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</si>
  <si>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</si>
  <si>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</si>
  <si>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</si>
  <si>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</si>
  <si>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</si>
  <si>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</si>
  <si>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</si>
  <si>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</si>
  <si>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</si>
  <si>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</si>
  <si>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</si>
  <si>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</si>
  <si>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</si>
  <si>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</si>
  <si>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</si>
  <si>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</si>
  <si>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</si>
  <si>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</si>
  <si>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</si>
  <si>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</si>
  <si>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</si>
  <si>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</si>
  <si>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</si>
  <si>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</si>
  <si>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</si>
  <si>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</si>
  <si>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</si>
  <si>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</si>
  <si>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</si>
  <si>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</si>
  <si>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</si>
  <si>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</si>
  <si>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</si>
  <si>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</si>
  <si>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</si>
  <si>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</si>
  <si>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</si>
  <si>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</si>
  <si>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</si>
  <si>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</si>
  <si>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</si>
  <si>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</si>
  <si>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</si>
  <si>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</si>
  <si>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</si>
  <si>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</si>
  <si>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</si>
  <si>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</si>
  <si>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</si>
  <si>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</si>
  <si>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</si>
  <si>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</si>
  <si>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</si>
  <si>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</si>
  <si>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</si>
  <si>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</si>
  <si>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</si>
  <si>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</si>
  <si>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</si>
  <si>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</si>
  <si>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</si>
  <si>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</si>
  <si>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</si>
  <si>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</si>
  <si>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</si>
  <si>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</si>
  <si>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</si>
  <si>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</si>
  <si>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</si>
  <si>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</si>
  <si>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</si>
  <si>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</si>
  <si>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</si>
  <si>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</si>
  <si>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</si>
  <si>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</si>
  <si>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</si>
  <si>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</si>
  <si>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</si>
  <si>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</si>
  <si>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</si>
  <si>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</si>
  <si>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</si>
  <si>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</si>
  <si>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</si>
  <si>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</si>
  <si>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</si>
  <si>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</si>
  <si>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</si>
  <si>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</si>
  <si>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</si>
  <si>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</si>
  <si>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</si>
  <si>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</si>
  <si>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</si>
  <si>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</si>
  <si>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</si>
  <si>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</si>
  <si>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</si>
  <si>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</si>
  <si>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</si>
  <si>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</si>
  <si>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</si>
  <si>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</si>
  <si>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</si>
  <si>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</si>
  <si>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</si>
  <si>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</si>
  <si>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</si>
  <si>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</si>
  <si>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</si>
  <si>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</si>
  <si>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</si>
  <si>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</si>
  <si>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</si>
  <si>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</si>
  <si>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</si>
  <si>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</si>
  <si>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</si>
  <si>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</si>
  <si>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</si>
  <si>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</si>
  <si>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</si>
  <si>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</si>
  <si>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</si>
  <si>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</si>
  <si>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</si>
  <si>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</si>
  <si>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</si>
  <si>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</si>
  <si>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</si>
  <si>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</si>
  <si>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</si>
  <si>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</si>
  <si>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</si>
  <si>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</si>
  <si>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</si>
  <si>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</si>
  <si>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</si>
  <si>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</si>
  <si>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</si>
  <si>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</si>
  <si>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</si>
  <si>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</si>
  <si>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</si>
  <si>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</si>
  <si>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</si>
  <si>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</si>
  <si>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</si>
  <si>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</si>
  <si>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</si>
  <si>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</si>
  <si>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</si>
  <si>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</si>
  <si>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</si>
  <si>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</si>
  <si>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</si>
  <si>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</si>
  <si>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</si>
  <si>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</si>
  <si>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</si>
  <si>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</si>
  <si>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</si>
  <si>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</si>
  <si>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</si>
  <si>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</si>
  <si>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</si>
  <si>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</si>
  <si>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</si>
  <si>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</si>
  <si>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</si>
  <si>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</si>
  <si>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</si>
  <si>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</si>
  <si>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</si>
  <si>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</si>
  <si>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</si>
  <si>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</si>
  <si>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</si>
  <si>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</si>
  <si>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</si>
  <si>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</si>
  <si>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</si>
  <si>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</si>
  <si>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</si>
  <si>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</si>
  <si>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</si>
  <si>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</si>
  <si>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</si>
  <si>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</si>
  <si>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</si>
  <si>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</si>
  <si>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</si>
  <si>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</si>
  <si>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</si>
  <si>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</si>
  <si>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</si>
  <si>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</si>
  <si>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</si>
  <si>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</si>
  <si>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</si>
  <si>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</si>
  <si>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</si>
  <si>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</si>
  <si>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</si>
  <si>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</si>
  <si>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</si>
  <si>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</si>
  <si>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</si>
  <si>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</si>
  <si>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</si>
  <si>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</si>
  <si>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</si>
  <si>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</si>
  <si>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</si>
  <si>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</si>
  <si>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</si>
  <si>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</si>
  <si>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</si>
  <si>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</si>
  <si>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</si>
  <si>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</si>
  <si>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</si>
  <si>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</si>
  <si>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</si>
  <si>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</si>
  <si>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</si>
  <si>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</si>
  <si>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</si>
  <si>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</si>
  <si>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</si>
  <si>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</si>
  <si>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</si>
  <si>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</si>
  <si>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</si>
  <si>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</si>
  <si>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</si>
  <si>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</si>
  <si>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</si>
  <si>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</si>
  <si>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</si>
  <si>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</si>
  <si>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</si>
  <si>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</si>
  <si>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</si>
  <si>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</si>
  <si>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</si>
  <si>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</si>
  <si>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</si>
  <si>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</si>
  <si>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</si>
  <si>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</si>
  <si>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</si>
  <si>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</si>
  <si>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</si>
  <si>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</si>
  <si>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</si>
  <si>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</si>
  <si>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</si>
  <si>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</si>
  <si>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</si>
  <si>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</si>
  <si>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</si>
  <si>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</si>
  <si>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</si>
  <si>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</si>
  <si>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</si>
  <si>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</si>
  <si>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</si>
  <si>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</si>
  <si>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</si>
  <si>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</si>
  <si>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</si>
  <si>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</si>
  <si>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</si>
  <si>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</si>
  <si>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</si>
  <si>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</si>
  <si>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</si>
  <si>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</si>
  <si>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</si>
  <si>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</si>
  <si>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</si>
  <si>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</si>
  <si>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</si>
  <si>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</si>
  <si>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</si>
  <si>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</si>
  <si>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</si>
  <si>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</si>
  <si>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</si>
  <si>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</si>
  <si>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</si>
  <si>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</si>
  <si>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</si>
  <si>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</si>
  <si>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</si>
  <si>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</si>
  <si>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</si>
  <si>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</si>
  <si>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</si>
  <si>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</si>
  <si>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</si>
  <si>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</si>
  <si>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</si>
  <si>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</si>
  <si>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</si>
  <si>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</si>
  <si>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</si>
  <si>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</si>
  <si>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</si>
  <si>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</si>
  <si>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</si>
  <si>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</si>
  <si>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</si>
  <si>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</si>
  <si>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</si>
  <si>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</si>
  <si>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</si>
  <si>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</si>
  <si>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</si>
  <si>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</si>
  <si>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</si>
  <si>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</si>
  <si>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</si>
  <si>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</si>
  <si>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</si>
  <si>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</si>
  <si>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</si>
  <si>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</si>
  <si>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</si>
  <si>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</si>
  <si>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</si>
  <si>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</si>
  <si>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</si>
  <si>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</si>
  <si>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</si>
  <si>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</si>
  <si>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</si>
  <si>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</si>
  <si>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</si>
  <si>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</si>
  <si>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</si>
  <si>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</si>
  <si>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</si>
  <si>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</si>
  <si>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</si>
  <si>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</si>
  <si>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</si>
  <si>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</si>
  <si>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</si>
  <si>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</si>
  <si>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</si>
  <si>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</si>
  <si>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</si>
  <si>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</si>
  <si>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</si>
  <si>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</si>
  <si>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</si>
  <si>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</si>
  <si>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</si>
  <si>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</si>
  <si>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</si>
  <si>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</si>
  <si>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</si>
  <si>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</si>
  <si>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</si>
  <si>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</si>
  <si>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</si>
  <si>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</si>
  <si>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</si>
  <si>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</si>
  <si>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</si>
  <si>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</si>
  <si>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</si>
  <si>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</si>
  <si>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</si>
  <si>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</si>
  <si>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</si>
  <si>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</si>
  <si>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</si>
  <si>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</si>
  <si>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</si>
  <si>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</si>
  <si>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</si>
  <si>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</si>
  <si>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</si>
  <si>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</si>
  <si>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</si>
  <si>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</si>
  <si>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</si>
  <si>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</si>
  <si>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</si>
  <si>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</si>
  <si>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</si>
  <si>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</si>
  <si>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</si>
  <si>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</si>
  <si>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</si>
  <si>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</si>
  <si>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</si>
  <si>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</si>
  <si>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</si>
  <si>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</si>
  <si>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</si>
  <si>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</si>
  <si>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</si>
  <si>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</si>
  <si>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</si>
  <si>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</si>
  <si>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</si>
  <si>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</si>
  <si>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</si>
  <si>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</si>
  <si>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</si>
  <si>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</si>
  <si>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</si>
  <si>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</si>
  <si>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</si>
  <si>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</si>
  <si>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</si>
  <si>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</si>
  <si>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</si>
  <si>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</si>
  <si>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</si>
  <si>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</si>
  <si>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</si>
  <si>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</si>
  <si>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</si>
  <si>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</si>
  <si>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</si>
  <si>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</si>
  <si>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</si>
  <si>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</si>
  <si>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</si>
  <si>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</si>
  <si>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</si>
  <si>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</si>
  <si>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</si>
  <si>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</si>
  <si>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</si>
  <si>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</si>
  <si>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</si>
  <si>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</si>
  <si>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</si>
  <si>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</si>
  <si>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</si>
  <si>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</si>
  <si>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</si>
  <si>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</si>
  <si>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</si>
  <si>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</si>
  <si>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</si>
  <si>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</si>
  <si>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</si>
  <si>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</si>
  <si>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</si>
  <si>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</si>
  <si>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</si>
  <si>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</si>
  <si>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</si>
  <si>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</si>
  <si>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</si>
  <si>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</si>
  <si>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</si>
  <si>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</si>
  <si>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</si>
  <si>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</si>
  <si>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</si>
  <si>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</si>
  <si>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</si>
  <si>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</si>
  <si>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</si>
  <si>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</si>
  <si>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</si>
  <si>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</si>
  <si>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</si>
  <si>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</si>
  <si>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</si>
  <si>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</si>
  <si>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</si>
  <si>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</si>
  <si>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</si>
  <si>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</si>
  <si>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</si>
  <si>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</si>
  <si>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</si>
  <si>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</si>
  <si>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</si>
  <si>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</si>
  <si>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</si>
  <si>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</si>
  <si>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</si>
  <si>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</si>
  <si>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</si>
  <si>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</si>
  <si>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</si>
  <si>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</si>
  <si>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</si>
  <si>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</si>
  <si>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</si>
  <si>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</si>
  <si>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</si>
  <si>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</si>
  <si>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</si>
  <si>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</si>
  <si>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</si>
  <si>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</si>
  <si>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</si>
  <si>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</si>
  <si>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</si>
  <si>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</si>
  <si>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</si>
  <si>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</si>
  <si>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</si>
  <si>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</si>
  <si>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</si>
  <si>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</si>
  <si>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</si>
  <si>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</si>
  <si>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</si>
  <si>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</si>
  <si>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</si>
  <si>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</si>
  <si>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</si>
  <si>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</si>
  <si>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</si>
  <si>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</si>
  <si>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</si>
  <si>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</si>
  <si>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</si>
  <si>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</si>
  <si>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</si>
  <si>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</si>
  <si>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</si>
  <si>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</si>
  <si>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</si>
  <si>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</si>
  <si>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</si>
  <si>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</si>
  <si>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</si>
  <si>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</si>
  <si>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</si>
  <si>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</si>
  <si>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</si>
  <si>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</si>
  <si>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</si>
  <si>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</si>
  <si>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</si>
  <si>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</si>
  <si>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</si>
  <si>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</si>
  <si>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</si>
  <si>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</si>
  <si>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</si>
  <si>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</si>
  <si>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</si>
  <si>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</si>
  <si>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</si>
  <si>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</si>
  <si>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</si>
  <si>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</si>
  <si>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</si>
  <si>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</si>
  <si>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</si>
  <si>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</si>
  <si>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</si>
  <si>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</si>
  <si>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</si>
  <si>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</si>
  <si>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</si>
  <si>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</si>
  <si>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</si>
  <si>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</si>
  <si>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</si>
  <si>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</si>
  <si>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</si>
  <si>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</si>
  <si>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</si>
  <si>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</si>
  <si>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</si>
  <si>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</si>
  <si>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</si>
  <si>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</si>
  <si>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</si>
  <si>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</si>
  <si>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</si>
  <si>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</si>
  <si>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</si>
  <si>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</si>
  <si>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</si>
  <si>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</si>
  <si>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</si>
  <si>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</si>
  <si>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</si>
  <si>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</si>
  <si>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</si>
  <si>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</si>
  <si>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</si>
  <si>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</si>
  <si>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</si>
  <si>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</si>
  <si>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</si>
  <si>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</si>
  <si>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</si>
  <si>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</si>
  <si>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</si>
  <si>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</si>
  <si>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</si>
  <si>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</si>
  <si>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</si>
  <si>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</si>
  <si>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</si>
  <si>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</si>
  <si>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</si>
  <si>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</si>
  <si>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</si>
  <si>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</si>
  <si>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</si>
  <si>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</si>
  <si>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</si>
  <si>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</si>
  <si>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</si>
  <si>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</si>
  <si>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</si>
  <si>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</si>
  <si>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</si>
  <si>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</si>
  <si>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</si>
  <si>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</si>
  <si>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</si>
  <si>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</si>
  <si>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</si>
  <si>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</si>
  <si>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</si>
  <si>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</si>
  <si>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</si>
  <si>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</si>
  <si>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</si>
  <si>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</si>
  <si>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</si>
  <si>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</si>
  <si>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</si>
  <si>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</si>
  <si>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</si>
  <si>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</si>
  <si>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</si>
  <si>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</si>
  <si>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</si>
  <si>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</si>
  <si>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</si>
  <si>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</si>
  <si>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</si>
  <si>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</si>
  <si>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</si>
  <si>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</si>
  <si>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</si>
  <si>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</si>
  <si>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</si>
  <si>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</si>
  <si>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</si>
  <si>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</si>
  <si>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</si>
  <si>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</si>
  <si>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</si>
  <si>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</si>
  <si>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</si>
  <si>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</si>
  <si>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</si>
  <si>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</si>
  <si>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</si>
  <si>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</si>
  <si>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</si>
  <si>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</si>
  <si>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</si>
  <si>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</si>
  <si>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</si>
  <si>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</si>
  <si>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</si>
  <si>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</si>
  <si>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</si>
  <si>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</si>
  <si>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</si>
  <si>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</si>
  <si>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</si>
  <si>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</si>
  <si>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</si>
  <si>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</si>
  <si>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</si>
  <si>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</si>
  <si>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</si>
  <si>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</si>
  <si>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</si>
  <si>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</si>
  <si>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</si>
  <si>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</si>
  <si>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</si>
  <si>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</si>
  <si>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</si>
  <si>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</si>
  <si>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</si>
  <si>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</si>
  <si>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</si>
  <si>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</si>
  <si>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</si>
  <si>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</si>
  <si>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</si>
  <si>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</si>
  <si>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</si>
  <si>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</si>
  <si>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</si>
  <si>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</si>
  <si>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</si>
  <si>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</si>
  <si>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</si>
  <si>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</si>
  <si>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</si>
  <si>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</si>
  <si>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</si>
  <si>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</si>
  <si>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</si>
  <si>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</si>
  <si>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</si>
  <si>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</si>
  <si>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</si>
  <si>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</si>
  <si>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</si>
  <si>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</si>
  <si>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</si>
  <si>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</si>
  <si>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</si>
  <si>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</si>
  <si>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</si>
  <si>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</si>
  <si>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</si>
  <si>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</si>
  <si>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</si>
  <si>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</si>
  <si>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</si>
  <si>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</si>
  <si>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</si>
  <si>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</si>
  <si>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</si>
  <si>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</si>
  <si>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</si>
  <si>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</si>
  <si>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</si>
  <si>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</si>
  <si>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</si>
  <si>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</si>
  <si>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</si>
  <si>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</si>
  <si>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</si>
  <si>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</si>
  <si>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</si>
  <si>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</si>
  <si>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</si>
  <si>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</si>
  <si>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</si>
  <si>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</si>
  <si>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</si>
  <si>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</si>
  <si>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</si>
  <si>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</si>
  <si>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</si>
  <si>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</si>
  <si>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</si>
  <si>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</si>
  <si>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</si>
  <si>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</si>
  <si>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</si>
  <si>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</si>
  <si>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</si>
  <si>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</si>
  <si>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</si>
  <si>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</si>
  <si>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</si>
  <si>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</si>
  <si>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</si>
  <si>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</si>
  <si>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</si>
  <si>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</si>
  <si>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</si>
  <si>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</si>
  <si>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</si>
  <si>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</si>
  <si>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</si>
  <si>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</si>
  <si>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</si>
  <si>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</si>
  <si>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</si>
  <si>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</si>
  <si>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</si>
  <si>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</si>
  <si>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</si>
  <si>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</si>
  <si>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</si>
  <si>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</si>
  <si>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</si>
  <si>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</si>
  <si>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</si>
  <si>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</si>
  <si>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</si>
  <si>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</si>
  <si>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</si>
  <si>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</si>
  <si>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</si>
  <si>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</si>
  <si>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</si>
  <si>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</si>
  <si>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</si>
  <si>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</si>
  <si>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</si>
  <si>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</si>
  <si>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</si>
  <si>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</si>
  <si>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</si>
  <si>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</si>
  <si>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</si>
  <si>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</si>
  <si>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</si>
  <si>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</si>
  <si>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</si>
  <si>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</si>
  <si>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</si>
  <si>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</si>
  <si>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</si>
  <si>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</si>
  <si>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</si>
  <si>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</si>
  <si>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</si>
  <si>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</si>
  <si>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</si>
  <si>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</si>
  <si>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</si>
  <si>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</si>
  <si>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</si>
  <si>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</si>
  <si>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</si>
  <si>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</si>
  <si>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</si>
  <si>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</si>
  <si>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</si>
  <si>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</si>
  <si>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</si>
  <si>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</si>
  <si>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</si>
  <si>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</si>
  <si>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</si>
  <si>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</si>
  <si>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</si>
  <si>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</si>
  <si>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</si>
  <si>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</si>
  <si>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</si>
  <si>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</si>
  <si>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</si>
  <si>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</si>
  <si>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</si>
  <si>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</si>
  <si>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</si>
  <si>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</si>
  <si>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</si>
  <si>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</si>
  <si>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</si>
  <si>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</si>
  <si>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</si>
  <si>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</si>
  <si>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</si>
  <si>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</si>
  <si>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</si>
  <si>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</si>
  <si>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</si>
  <si>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</si>
  <si>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</si>
  <si>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</si>
  <si>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</si>
  <si>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</si>
  <si>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</si>
  <si>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</si>
  <si>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</si>
  <si>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</si>
  <si>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</si>
  <si>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</si>
  <si>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</si>
  <si>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</si>
  <si>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</si>
  <si>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</si>
  <si>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</si>
  <si>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</si>
  <si>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</si>
  <si>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</si>
  <si>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</si>
  <si>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</si>
  <si>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</si>
  <si>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</si>
  <si>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</si>
  <si>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</si>
  <si>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</si>
  <si>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</si>
  <si>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</si>
  <si>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</si>
  <si>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</si>
  <si>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</si>
  <si>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</si>
  <si>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</si>
  <si>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</si>
  <si>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</si>
  <si>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</si>
  <si>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</si>
  <si>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</si>
  <si>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</si>
  <si>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</si>
  <si>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</si>
  <si>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</si>
  <si>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</si>
  <si>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</si>
  <si>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</si>
  <si>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</si>
  <si>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</si>
  <si>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</si>
  <si>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</si>
  <si>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</si>
  <si>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</si>
  <si>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</si>
  <si>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</si>
  <si>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</si>
  <si>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</si>
  <si>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</si>
  <si>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</si>
  <si>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</si>
  <si>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</si>
  <si>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</si>
  <si>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</si>
  <si>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</si>
  <si>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</si>
  <si>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</si>
  <si>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</si>
  <si>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</si>
  <si>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</si>
  <si>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</si>
  <si>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</si>
  <si>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</si>
  <si>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</si>
  <si>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</si>
  <si>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</si>
  <si>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</si>
  <si>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</si>
  <si>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</si>
  <si>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</si>
  <si>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</si>
  <si>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</si>
  <si>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</si>
  <si>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</si>
  <si>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</si>
  <si>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</si>
  <si>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</si>
  <si>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</si>
  <si>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</si>
  <si>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</si>
  <si>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</si>
  <si>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</si>
  <si>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</si>
  <si>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</si>
  <si>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</si>
  <si>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</si>
  <si>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</si>
  <si>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</si>
  <si>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</si>
  <si>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</si>
  <si>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</si>
  <si>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</si>
  <si>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</si>
  <si>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</si>
  <si>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</si>
  <si>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</si>
  <si>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</si>
  <si>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</si>
  <si>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</si>
  <si>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</si>
  <si>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</si>
  <si>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</si>
  <si>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</si>
  <si>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</si>
  <si>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</si>
  <si>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</si>
  <si>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</si>
  <si>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</si>
  <si>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</si>
  <si>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</si>
  <si>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</si>
  <si>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</si>
  <si>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</si>
  <si>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</si>
  <si>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</si>
  <si>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</si>
  <si>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</si>
  <si>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</si>
  <si>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</si>
  <si>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</si>
  <si>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</si>
  <si>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</si>
  <si>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</si>
  <si>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</si>
  <si>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</si>
  <si>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</si>
  <si>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</si>
  <si>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</si>
  <si>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</si>
  <si>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</si>
  <si>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</si>
  <si>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</si>
  <si>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</si>
  <si>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</si>
  <si>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</si>
  <si>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</si>
  <si>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</si>
  <si>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</si>
  <si>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</si>
  <si>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</si>
  <si>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</si>
  <si>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</si>
  <si>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</si>
  <si>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</si>
  <si>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</si>
  <si>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</si>
  <si>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</si>
  <si>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</si>
  <si>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</si>
  <si>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</si>
  <si>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</si>
  <si>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</si>
  <si>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</si>
  <si>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</si>
  <si>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</si>
  <si>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</si>
  <si>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</si>
  <si>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</si>
  <si>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</si>
  <si>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</si>
  <si>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</si>
  <si>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</si>
  <si>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</si>
  <si>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</si>
  <si>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</si>
  <si>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</si>
  <si>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</si>
  <si>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</si>
  <si>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</si>
  <si>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</si>
  <si>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</si>
  <si>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</si>
  <si>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</si>
  <si>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</si>
  <si>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</si>
  <si>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</si>
  <si>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</si>
  <si>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</si>
  <si>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</si>
  <si>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</si>
  <si>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</si>
  <si>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</si>
  <si>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</si>
  <si>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</si>
  <si>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</si>
  <si>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</si>
  <si>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</si>
  <si>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</si>
  <si>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</si>
  <si>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</si>
  <si>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</si>
  <si>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</si>
  <si>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</si>
  <si>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</si>
  <si>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</si>
  <si>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</si>
  <si>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</si>
  <si>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</si>
  <si>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</si>
  <si>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</si>
  <si>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</si>
  <si>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</si>
  <si>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</si>
  <si>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</si>
  <si>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</si>
  <si>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</si>
  <si>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</si>
  <si>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</si>
  <si>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</si>
  <si>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</si>
  <si>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</si>
  <si>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</si>
  <si>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</si>
  <si>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</si>
  <si>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</si>
  <si>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</si>
  <si>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</si>
  <si>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</si>
  <si>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</si>
  <si>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</si>
  <si>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</si>
  <si>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</si>
  <si>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</si>
  <si>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</si>
  <si>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</si>
  <si>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</si>
  <si>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</si>
  <si>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</si>
  <si>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</si>
  <si>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</si>
  <si>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</si>
  <si>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</si>
  <si>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</si>
  <si>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</si>
  <si>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</si>
  <si>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</si>
  <si>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</si>
  <si>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</si>
  <si>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</si>
  <si>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</si>
  <si>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</si>
  <si>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</si>
  <si>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</si>
  <si>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</si>
  <si>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</si>
  <si>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</si>
  <si>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</si>
  <si>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</si>
  <si>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</si>
  <si>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</si>
  <si>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</si>
  <si>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</si>
  <si>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</si>
  <si>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</si>
  <si>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</si>
  <si>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</si>
  <si>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</si>
  <si>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</si>
  <si>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</si>
  <si>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</si>
  <si>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</si>
  <si>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</si>
  <si>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</si>
  <si>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</si>
  <si>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</si>
  <si>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</si>
  <si>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</si>
  <si>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</si>
  <si>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</si>
  <si>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</si>
  <si>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</si>
  <si>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</si>
  <si>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</si>
  <si>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</si>
  <si>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</si>
  <si>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</si>
  <si>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</si>
  <si>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</si>
  <si>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</si>
  <si>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</si>
  <si>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</si>
  <si>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</si>
  <si>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</si>
  <si>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</si>
  <si>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</si>
  <si>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</si>
  <si>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</si>
  <si>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</si>
  <si>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</si>
  <si>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</si>
  <si>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</si>
  <si>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</si>
  <si>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</si>
  <si>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</si>
  <si>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</si>
  <si>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</si>
  <si>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</si>
  <si>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</si>
  <si>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</si>
  <si>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</si>
  <si>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</si>
  <si>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</si>
  <si>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</si>
  <si>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</si>
  <si>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</si>
  <si>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</si>
  <si>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</si>
  <si>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</si>
  <si>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</si>
  <si>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</si>
  <si>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</si>
  <si>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</si>
  <si>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</si>
  <si>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</si>
  <si>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</si>
  <si>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</si>
  <si>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</si>
  <si>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</si>
  <si>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</si>
  <si>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</si>
  <si>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</si>
  <si>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</si>
  <si>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</si>
  <si>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</si>
  <si>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</si>
  <si>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</si>
  <si>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</si>
  <si>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</si>
  <si>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</si>
  <si>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</si>
  <si>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</si>
  <si>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</si>
  <si>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</si>
  <si>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</si>
  <si>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</si>
  <si>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</si>
  <si>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</si>
  <si>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</si>
  <si>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</si>
  <si>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</si>
  <si>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</si>
  <si>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</si>
  <si>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</si>
  <si>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</si>
  <si>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</si>
  <si>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</si>
  <si>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</si>
  <si>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</si>
  <si>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</si>
  <si>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</si>
  <si>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</si>
  <si>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</si>
  <si>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</si>
  <si>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</si>
  <si>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</si>
  <si>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</si>
  <si>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</si>
  <si>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</si>
  <si>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</si>
  <si>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</si>
  <si>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</si>
  <si>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</si>
  <si>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</si>
  <si>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</si>
  <si>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</si>
  <si>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</si>
  <si>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</si>
  <si>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</si>
  <si>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</si>
  <si>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</si>
  <si>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</si>
  <si>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</si>
  <si>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</si>
  <si>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</si>
  <si>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</si>
  <si>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</si>
  <si>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</si>
  <si>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</si>
  <si>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</si>
  <si>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</si>
  <si>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</si>
  <si>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</si>
  <si>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</si>
  <si>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</si>
  <si>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</si>
  <si>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</si>
  <si>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</si>
  <si>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</si>
  <si>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</si>
  <si>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</si>
  <si>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</si>
  <si>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</si>
  <si>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</si>
  <si>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</si>
  <si>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</si>
  <si>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</si>
  <si>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</si>
  <si>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</si>
  <si>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</si>
  <si>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</si>
  <si>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</si>
  <si>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</si>
  <si>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</si>
  <si>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</si>
  <si>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</si>
  <si>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</si>
  <si>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</si>
  <si>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</si>
  <si>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</si>
  <si>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</si>
  <si>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</si>
  <si>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</si>
  <si>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</si>
  <si>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</si>
  <si>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</si>
  <si>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</si>
  <si>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</si>
  <si>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</si>
  <si>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</si>
  <si>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</si>
  <si>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</si>
  <si>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</si>
  <si>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</si>
  <si>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</si>
  <si>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</si>
  <si>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</si>
  <si>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</si>
  <si>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</si>
  <si>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</si>
  <si>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</si>
  <si>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</si>
  <si>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</si>
  <si>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</si>
  <si>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</si>
  <si>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</si>
  <si>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</si>
  <si>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</si>
  <si>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</si>
  <si>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</si>
  <si>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</si>
  <si>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</si>
  <si>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</si>
  <si>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</si>
  <si>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</si>
  <si>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</si>
  <si>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</si>
  <si>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</si>
  <si>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</si>
  <si>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</si>
  <si>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</si>
  <si>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</si>
  <si>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</si>
  <si>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</si>
  <si>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</si>
  <si>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</si>
  <si>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</si>
  <si>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</si>
  <si>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</si>
  <si>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</si>
  <si>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</si>
  <si>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</si>
  <si>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</si>
  <si>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</si>
  <si>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</si>
  <si>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</si>
  <si>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</si>
  <si>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</si>
  <si>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</si>
  <si>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</si>
  <si>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</si>
  <si>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</si>
  <si>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</si>
  <si>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</si>
  <si>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</si>
  <si>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</si>
  <si>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</si>
  <si>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</si>
  <si>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</si>
  <si>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</si>
  <si>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</si>
  <si>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</si>
  <si>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</si>
  <si>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</si>
  <si>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</si>
  <si>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</si>
  <si>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</si>
  <si>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</si>
  <si>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</si>
  <si>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</si>
  <si>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</si>
  <si>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</si>
  <si>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</si>
  <si>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</si>
  <si>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</si>
  <si>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</si>
  <si>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</si>
  <si>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</si>
  <si>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</si>
  <si>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</si>
  <si>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</si>
  <si>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</si>
  <si>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</si>
  <si>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</si>
  <si>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</si>
  <si>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</si>
  <si>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</si>
  <si>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</si>
  <si>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</si>
  <si>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</si>
  <si>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</si>
  <si>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</si>
  <si>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</si>
  <si>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</si>
  <si>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</si>
  <si>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</si>
  <si>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</si>
  <si>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</si>
  <si>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</si>
  <si>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</si>
  <si>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</si>
  <si>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</si>
  <si>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</si>
  <si>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</si>
  <si>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</si>
  <si>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</si>
  <si>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</si>
  <si>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</si>
  <si>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</si>
  <si>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</si>
  <si>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</si>
  <si>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</si>
  <si>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</si>
  <si>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</si>
  <si>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</si>
  <si>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</si>
  <si>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</si>
  <si>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</si>
  <si>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</si>
  <si>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</si>
  <si>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</si>
  <si>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</si>
  <si>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</si>
  <si>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</si>
  <si>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</si>
  <si>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</si>
  <si>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</si>
  <si>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</si>
  <si>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</si>
  <si>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</si>
  <si>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</si>
  <si>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</si>
  <si>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</si>
  <si>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</si>
  <si>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</si>
  <si>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</si>
  <si>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</si>
  <si>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</si>
  <si>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</si>
  <si>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</si>
  <si>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</si>
  <si>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</si>
  <si>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</si>
  <si>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</si>
  <si>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</si>
  <si>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</si>
  <si>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</si>
  <si>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</si>
  <si>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</si>
  <si>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</si>
  <si>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</si>
  <si>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</si>
  <si>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</si>
  <si>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</si>
  <si>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</si>
  <si>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</si>
  <si>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</si>
  <si>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</si>
  <si>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</si>
  <si>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</si>
  <si>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</si>
  <si>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</si>
  <si>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</si>
  <si>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</si>
  <si>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</si>
  <si>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</si>
  <si>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</si>
  <si>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</si>
  <si>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</si>
  <si>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</si>
  <si>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</si>
  <si>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</si>
  <si>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</si>
  <si>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</si>
  <si>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</si>
  <si>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</si>
  <si>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</si>
  <si>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</si>
  <si>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</si>
  <si>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</si>
  <si>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</si>
  <si>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</si>
  <si>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</si>
  <si>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</si>
  <si>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</si>
  <si>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</si>
  <si>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</si>
  <si>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</si>
  <si>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</si>
  <si>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</si>
  <si>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</si>
  <si>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</si>
  <si>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</si>
  <si>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</si>
  <si>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</si>
  <si>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</si>
  <si>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</si>
  <si>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</si>
  <si>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</si>
  <si>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</si>
  <si>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</si>
  <si>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</si>
  <si>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</si>
  <si>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</si>
  <si>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</si>
  <si>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</si>
  <si>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</si>
  <si>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</si>
  <si>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</si>
  <si>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</si>
  <si>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</si>
  <si>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</si>
  <si>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</si>
  <si>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</si>
  <si>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</si>
  <si>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</si>
  <si>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</si>
  <si>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</si>
  <si>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</si>
  <si>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</si>
  <si>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</si>
  <si>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</si>
  <si>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</si>
  <si>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</si>
  <si>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</si>
  <si>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</si>
  <si>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</si>
  <si>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</si>
  <si>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</si>
  <si>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</si>
  <si>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</si>
  <si>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</si>
  <si>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</si>
  <si>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</si>
  <si>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</si>
  <si>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</si>
  <si>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</si>
  <si>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</si>
  <si>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</si>
  <si>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</si>
  <si>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</si>
  <si>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</si>
  <si>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</si>
  <si>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</si>
  <si>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</si>
  <si>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</si>
  <si>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</si>
  <si>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</si>
  <si>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</si>
  <si>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</si>
  <si>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</si>
  <si>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</si>
  <si>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</si>
  <si>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</si>
  <si>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</si>
  <si>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</si>
  <si>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</si>
  <si>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</si>
  <si>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</si>
  <si>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</si>
  <si>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</si>
  <si>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</si>
  <si>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</si>
  <si>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</si>
  <si>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</si>
  <si>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</si>
  <si>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</si>
  <si>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</si>
  <si>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</si>
  <si>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</si>
  <si>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</si>
  <si>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</si>
  <si>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</si>
  <si>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</si>
  <si>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</si>
  <si>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</si>
  <si>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</si>
  <si>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</si>
  <si>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</si>
  <si>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</si>
  <si>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</si>
  <si>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</si>
  <si>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</si>
  <si>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</si>
  <si>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</si>
  <si>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</si>
  <si>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</si>
  <si>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</si>
  <si>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</si>
  <si>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</si>
  <si>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</si>
  <si>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</si>
  <si>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</si>
  <si>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</si>
  <si>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</si>
  <si>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</si>
  <si>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</si>
  <si>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</si>
  <si>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</si>
  <si>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</si>
  <si>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</si>
  <si>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</si>
  <si>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</si>
  <si>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</si>
  <si>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</si>
  <si>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</si>
  <si>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</si>
  <si>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</si>
  <si>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</si>
  <si>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</si>
  <si>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</si>
  <si>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</si>
  <si>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</si>
  <si>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</si>
  <si>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</si>
  <si>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</si>
  <si>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</si>
  <si>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</si>
  <si>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</si>
  <si>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</si>
  <si>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</si>
  <si>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</si>
  <si>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</si>
  <si>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</si>
  <si>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</si>
  <si>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</si>
  <si>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</si>
  <si>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</si>
  <si>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</si>
  <si>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</si>
  <si>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</si>
  <si>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</si>
  <si>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</si>
  <si>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</si>
  <si>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</si>
  <si>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</si>
  <si>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</si>
  <si>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</si>
  <si>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</si>
  <si>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</si>
  <si>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</si>
  <si>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</si>
  <si>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</si>
  <si>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</si>
  <si>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</si>
  <si>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</si>
  <si>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</si>
  <si>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</si>
  <si>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</si>
  <si>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</si>
  <si>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</si>
  <si>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</si>
  <si>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</si>
  <si>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</si>
  <si>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</si>
  <si>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</si>
  <si>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</si>
  <si>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</si>
  <si>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</si>
  <si>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</si>
  <si>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</si>
  <si>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</si>
  <si>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</si>
  <si>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</si>
  <si>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</si>
  <si>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</si>
  <si>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</si>
  <si>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</si>
  <si>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</si>
  <si>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</si>
  <si>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</si>
  <si>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</si>
  <si>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</si>
  <si>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</si>
  <si>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</si>
  <si>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</si>
  <si>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</si>
  <si>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</si>
  <si>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</si>
  <si>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</si>
  <si>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</si>
  <si>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</si>
  <si>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</si>
  <si>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</si>
  <si>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</si>
  <si>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</si>
  <si>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</si>
  <si>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</si>
  <si>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</si>
  <si>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</si>
  <si>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</si>
  <si>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</si>
  <si>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</si>
  <si>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</si>
  <si>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</si>
  <si>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</si>
  <si>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</si>
  <si>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</si>
  <si>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</si>
  <si>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</si>
  <si>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</si>
  <si>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</si>
  <si>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</si>
  <si>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</si>
  <si>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</si>
  <si>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</si>
  <si>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</si>
  <si>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</si>
  <si>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</si>
  <si>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</si>
  <si>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</si>
  <si>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</si>
  <si>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</si>
  <si>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</si>
  <si>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</si>
  <si>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</si>
  <si>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</si>
  <si>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</si>
  <si>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</si>
  <si>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</si>
  <si>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</si>
  <si>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</si>
  <si>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</si>
  <si>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</si>
  <si>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</si>
  <si>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</si>
  <si>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</si>
  <si>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</si>
  <si>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</si>
  <si>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</si>
  <si>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</si>
  <si>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</si>
  <si>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</si>
  <si>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</si>
  <si>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</si>
  <si>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</si>
  <si>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</si>
  <si>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</si>
  <si>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</si>
  <si>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</si>
  <si>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</si>
  <si>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</si>
  <si>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</si>
  <si>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</si>
  <si>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</si>
  <si>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</si>
  <si>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</si>
  <si>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</si>
  <si>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</si>
  <si>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</si>
  <si>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</si>
  <si>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</si>
  <si>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</si>
  <si>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</si>
  <si>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</si>
  <si>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</si>
  <si>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</si>
  <si>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</si>
  <si>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</si>
  <si>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</si>
  <si>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</si>
  <si>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</si>
  <si>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</si>
  <si>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</si>
  <si>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</si>
  <si>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</si>
  <si>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</si>
  <si>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</si>
  <si>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</si>
  <si>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</si>
  <si>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</si>
  <si>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</si>
  <si>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</si>
  <si>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</si>
  <si>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</si>
  <si>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</si>
  <si>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</si>
  <si>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</si>
  <si>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</si>
  <si>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</si>
  <si>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</si>
  <si>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</si>
  <si>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</si>
  <si>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</si>
  <si>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</si>
  <si>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</si>
  <si>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</si>
  <si>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</si>
  <si>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</si>
  <si>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</si>
  <si>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</si>
  <si>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</si>
  <si>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</si>
  <si>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</si>
  <si>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</si>
  <si>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</si>
  <si>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</si>
  <si>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</si>
  <si>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</si>
  <si>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</si>
  <si>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</si>
  <si>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</si>
  <si>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</si>
  <si>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</si>
  <si>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</si>
  <si>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</si>
  <si>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</si>
  <si>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</si>
  <si>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</si>
  <si>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</si>
  <si>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</si>
  <si>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</si>
  <si>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</si>
  <si>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</si>
  <si>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</si>
  <si>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</si>
  <si>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</si>
  <si>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</si>
  <si>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</si>
  <si>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</si>
  <si>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</si>
  <si>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</si>
  <si>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</si>
  <si>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</si>
  <si>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</si>
  <si>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</si>
  <si>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</si>
  <si>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</si>
  <si>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</si>
  <si>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</si>
  <si>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</si>
  <si>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</si>
  <si>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</si>
  <si>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</si>
  <si>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</si>
  <si>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</si>
  <si>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</si>
  <si>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</si>
  <si>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</si>
  <si>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</si>
  <si>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</si>
  <si>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</si>
  <si>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</si>
  <si>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</si>
  <si>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</si>
  <si>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</si>
  <si>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</si>
  <si>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</si>
  <si>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</si>
  <si>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</si>
  <si>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</si>
  <si>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</si>
  <si>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</si>
  <si>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</si>
  <si>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</si>
  <si>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</si>
  <si>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</si>
  <si>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</si>
  <si>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</si>
  <si>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</si>
  <si>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</si>
  <si>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</si>
  <si>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</si>
  <si>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</si>
  <si>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</si>
  <si>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</si>
  <si>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</si>
  <si>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</si>
  <si>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</si>
  <si>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</si>
  <si>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</si>
  <si>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</si>
  <si>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</si>
  <si>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</si>
  <si>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</si>
  <si>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</si>
  <si>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</si>
  <si>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</si>
  <si>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</si>
  <si>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</si>
  <si>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</si>
  <si>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</si>
  <si>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</si>
  <si>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</si>
  <si>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</si>
  <si>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</si>
  <si>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</si>
  <si>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</si>
  <si>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</si>
  <si>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</si>
  <si>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</si>
  <si>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</si>
  <si>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</si>
  <si>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</si>
  <si>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</si>
  <si>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</si>
  <si>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</si>
  <si>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</si>
  <si>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</si>
  <si>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</si>
  <si>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</si>
  <si>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</si>
  <si>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</si>
  <si>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</si>
  <si>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</si>
  <si>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</si>
  <si>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</si>
  <si>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</si>
  <si>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</si>
  <si>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</si>
  <si>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</si>
  <si>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</si>
  <si>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</si>
  <si>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</si>
  <si>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</si>
  <si>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</si>
  <si>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</si>
  <si>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</si>
  <si>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</si>
  <si>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</si>
  <si>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</si>
  <si>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</si>
  <si>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</si>
  <si>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</si>
  <si>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</si>
  <si>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</si>
  <si>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</si>
  <si>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</si>
  <si>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</si>
  <si>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</si>
  <si>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</si>
  <si>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</si>
  <si>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</si>
  <si>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</si>
  <si>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</si>
  <si>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</si>
  <si>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</si>
  <si>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</si>
  <si>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</si>
  <si>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</si>
  <si>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</si>
  <si>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</si>
  <si>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</si>
  <si>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</si>
  <si>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</si>
  <si>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</si>
  <si>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</si>
  <si>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</si>
  <si>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</si>
  <si>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</si>
  <si>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</si>
  <si>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</si>
  <si>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</si>
  <si>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</si>
  <si>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</si>
  <si>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</si>
  <si>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</si>
  <si>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</si>
  <si>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</si>
  <si>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</si>
  <si>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</si>
  <si>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</si>
  <si>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</si>
  <si>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</si>
  <si>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</si>
  <si>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</si>
  <si>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</si>
  <si>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</si>
  <si>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</si>
  <si>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</si>
  <si>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</si>
  <si>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</si>
  <si>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</si>
  <si>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</si>
  <si>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</si>
  <si>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</si>
  <si>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</si>
  <si>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</si>
  <si>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</si>
  <si>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</si>
  <si>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</si>
  <si>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</si>
  <si>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</si>
  <si>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</si>
  <si>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</si>
  <si>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</si>
  <si>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</si>
  <si>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</si>
  <si>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</si>
  <si>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</si>
  <si>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</si>
  <si>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</si>
  <si>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</si>
  <si>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</si>
  <si>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</si>
  <si>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</si>
  <si>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</si>
  <si>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</si>
  <si>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</si>
  <si>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</si>
  <si>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</si>
  <si>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</si>
  <si>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</si>
  <si>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</si>
  <si>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</si>
  <si>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</si>
  <si>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</si>
  <si>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</si>
  <si>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</si>
  <si>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</si>
  <si>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</si>
  <si>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</si>
  <si>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</si>
  <si>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</si>
  <si>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</si>
  <si>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</si>
  <si>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</si>
  <si>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</si>
  <si>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</si>
  <si>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</si>
  <si>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</si>
  <si>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</si>
  <si>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</si>
  <si>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</si>
  <si>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</si>
  <si>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</si>
  <si>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</si>
  <si>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</si>
  <si>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</si>
  <si>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</si>
  <si>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</si>
  <si>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</si>
  <si>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</si>
  <si>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</si>
  <si>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</si>
  <si>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</si>
  <si>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</si>
  <si>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</si>
  <si>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</si>
  <si>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</si>
  <si>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</si>
  <si>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</si>
  <si>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</si>
  <si>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</si>
  <si>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</si>
  <si>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</si>
  <si>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</si>
  <si>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</si>
  <si>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</si>
  <si>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</si>
  <si>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</si>
  <si>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</si>
  <si>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</si>
  <si>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</si>
  <si>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</si>
  <si>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</si>
  <si>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</si>
  <si>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</si>
  <si>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</si>
  <si>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</si>
  <si>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</si>
  <si>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</si>
  <si>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</si>
  <si>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</si>
  <si>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</si>
  <si>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</si>
  <si>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</si>
  <si>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</si>
  <si>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</si>
  <si>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</si>
  <si>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</si>
  <si>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</si>
  <si>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</si>
  <si>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</si>
  <si>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</si>
  <si>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</si>
  <si>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</si>
  <si>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</si>
  <si>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</si>
  <si>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</si>
  <si>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</si>
  <si>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</si>
  <si>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</si>
  <si>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</si>
  <si>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</si>
  <si>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</si>
  <si>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</si>
  <si>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</si>
  <si>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</si>
  <si>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</si>
  <si>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</si>
  <si>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</si>
  <si>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</si>
  <si>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</si>
  <si>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</si>
  <si>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</si>
  <si>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</si>
  <si>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</si>
  <si>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</si>
  <si>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</si>
  <si>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</si>
  <si>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</si>
  <si>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</si>
  <si>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</si>
  <si>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</si>
  <si>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</si>
  <si>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</si>
  <si>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</si>
  <si>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</si>
  <si>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</si>
  <si>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</si>
  <si>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</si>
  <si>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</si>
  <si>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</si>
  <si>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</si>
  <si>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</si>
  <si>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</si>
  <si>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</si>
  <si>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</si>
  <si>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</si>
  <si>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</si>
  <si>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</si>
  <si>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</si>
  <si>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</si>
  <si>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</si>
  <si>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</si>
  <si>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</si>
  <si>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</si>
  <si>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</si>
  <si>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</si>
  <si>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</si>
  <si>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</si>
  <si>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</si>
  <si>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</si>
  <si>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</si>
  <si>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</si>
  <si>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</si>
  <si>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</si>
  <si>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</si>
  <si>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</si>
  <si>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</si>
  <si>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</si>
  <si>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</si>
  <si>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</si>
  <si>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</si>
  <si>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</si>
  <si>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</si>
  <si>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</si>
  <si>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</si>
  <si>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</si>
  <si>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</si>
  <si>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</si>
  <si>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</si>
  <si>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</si>
  <si>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</si>
  <si>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</si>
  <si>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</si>
  <si>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</si>
  <si>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</si>
  <si>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</si>
  <si>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</si>
  <si>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</si>
  <si>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</si>
  <si>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</si>
  <si>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</si>
  <si>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</si>
  <si>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</si>
  <si>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</si>
  <si>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</si>
  <si>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</si>
  <si>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</si>
  <si>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</si>
  <si>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</si>
  <si>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</si>
  <si>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</si>
  <si>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</si>
  <si>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</si>
  <si>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</si>
  <si>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</si>
  <si>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</si>
  <si>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</si>
  <si>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</si>
  <si>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</si>
  <si>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</si>
  <si>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</si>
  <si>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</si>
  <si>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</si>
  <si>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</si>
  <si>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</si>
  <si>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</si>
  <si>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</si>
  <si>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</si>
  <si>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</si>
  <si>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</si>
  <si>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</si>
  <si>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</si>
  <si>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</si>
  <si>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</si>
  <si>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</si>
  <si>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</si>
  <si>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</si>
  <si>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</si>
  <si>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</si>
  <si>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</si>
  <si>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</si>
  <si>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</si>
  <si>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</si>
  <si>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</si>
  <si>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</si>
  <si>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</si>
  <si>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</si>
  <si>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</si>
  <si>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</si>
  <si>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</si>
  <si>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</si>
  <si>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</si>
  <si>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</si>
  <si>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</si>
  <si>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</si>
  <si>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</si>
  <si>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</si>
  <si>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</si>
  <si>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</si>
  <si>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</si>
  <si>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</si>
  <si>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</si>
  <si>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</si>
  <si>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</si>
  <si>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</si>
  <si>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</si>
  <si>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</si>
  <si>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</si>
  <si>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</si>
  <si>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</si>
  <si>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</si>
  <si>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</si>
  <si>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</si>
  <si>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</si>
  <si>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</si>
  <si>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</si>
  <si>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</si>
  <si>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</si>
  <si>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</si>
  <si>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</si>
  <si>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</si>
  <si>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</si>
  <si>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</si>
  <si>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</si>
  <si>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</si>
  <si>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</si>
  <si>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</si>
  <si>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</si>
  <si>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</si>
  <si>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</si>
  <si>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</si>
  <si>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</si>
  <si>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</si>
  <si>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</si>
  <si>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</si>
  <si>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</si>
  <si>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</si>
  <si>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</si>
  <si>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</si>
  <si>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</si>
  <si>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</si>
  <si>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</si>
  <si>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</si>
  <si>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</si>
  <si>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</si>
  <si>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</si>
  <si>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</si>
  <si>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</si>
  <si>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</si>
  <si>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</si>
  <si>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</si>
  <si>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</si>
  <si>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</si>
  <si>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</si>
  <si>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</si>
  <si>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</si>
  <si>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</si>
  <si>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</si>
  <si>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</si>
  <si>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</si>
  <si>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</si>
  <si>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</si>
  <si>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</si>
  <si>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</si>
  <si>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</si>
  <si>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</si>
  <si>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</si>
  <si>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</si>
  <si>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</si>
  <si>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</si>
  <si>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</si>
  <si>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</si>
  <si>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</si>
  <si>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</si>
  <si>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</si>
  <si>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</si>
  <si>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</si>
  <si>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</si>
  <si>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</si>
  <si>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</si>
  <si>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</si>
  <si>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</si>
  <si>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</si>
  <si>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</si>
  <si>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</si>
  <si>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</si>
  <si>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</si>
  <si>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</si>
  <si>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</si>
  <si>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</si>
  <si>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</si>
  <si>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</si>
  <si>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</si>
  <si>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</si>
  <si>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</si>
  <si>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</si>
  <si>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</si>
  <si>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</si>
  <si>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</si>
  <si>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</si>
  <si>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</si>
  <si>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</si>
  <si>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</si>
  <si>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</si>
  <si>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</si>
  <si>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</si>
  <si>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</si>
  <si>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</si>
  <si>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</si>
  <si>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</si>
  <si>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</si>
  <si>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</si>
  <si>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</si>
  <si>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</si>
  <si>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</si>
  <si>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</si>
  <si>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</si>
  <si>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</si>
  <si>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</si>
  <si>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</si>
  <si>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</si>
  <si>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</si>
  <si>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</si>
  <si>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</si>
  <si>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</si>
  <si>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</si>
  <si>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</si>
  <si>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</si>
  <si>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</si>
  <si>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</si>
  <si>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</si>
  <si>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</si>
  <si>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</si>
  <si>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</si>
  <si>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</si>
  <si>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</si>
  <si>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</si>
  <si>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</si>
  <si>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</si>
  <si>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</si>
  <si>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</si>
  <si>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</si>
  <si>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</si>
  <si>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</si>
  <si>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</si>
  <si>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</si>
  <si>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</si>
  <si>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</si>
  <si>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</si>
  <si>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</si>
  <si>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</si>
  <si>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</si>
  <si>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</si>
  <si>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</si>
  <si>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</si>
  <si>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</si>
  <si>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</si>
  <si>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</si>
  <si>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</si>
  <si>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</si>
  <si>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</si>
  <si>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</si>
  <si>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</si>
  <si>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</si>
  <si>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</si>
  <si>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</si>
  <si>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</si>
  <si>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</si>
  <si>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</si>
  <si>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</si>
  <si>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</si>
  <si>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</si>
  <si>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</si>
  <si>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</si>
  <si>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</si>
  <si>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</si>
  <si>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</si>
  <si>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</si>
  <si>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</si>
  <si>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</si>
  <si>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</si>
  <si>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</si>
  <si>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</si>
  <si>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</si>
  <si>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</si>
  <si>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</si>
  <si>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</si>
  <si>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</si>
  <si>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</si>
  <si>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</si>
  <si>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</si>
  <si>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</si>
  <si>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</si>
  <si>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</si>
  <si>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</si>
  <si>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</si>
  <si>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</si>
  <si>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</si>
  <si>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</si>
  <si>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</si>
  <si>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</si>
  <si>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</si>
  <si>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</si>
  <si>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</si>
  <si>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</si>
  <si>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</si>
  <si>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</si>
  <si>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</si>
  <si>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</si>
  <si>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</si>
  <si>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</si>
  <si>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</si>
  <si>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</si>
  <si>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</si>
  <si>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</si>
  <si>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</si>
  <si>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</si>
  <si>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</si>
  <si>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</si>
  <si>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</si>
  <si>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</si>
  <si>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</si>
  <si>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</si>
  <si>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</si>
  <si>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</si>
  <si>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</si>
  <si>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</si>
  <si>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</si>
  <si>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</si>
  <si>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</si>
  <si>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</si>
  <si>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</si>
  <si>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</si>
  <si>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</si>
  <si>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</si>
  <si>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</si>
  <si>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</si>
  <si>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</si>
  <si>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</si>
  <si>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</si>
  <si>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</si>
  <si>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</si>
  <si>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</si>
  <si>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</si>
  <si>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</si>
  <si>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</si>
  <si>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</si>
  <si>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</si>
  <si>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</si>
  <si>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</si>
  <si>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</si>
  <si>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</si>
  <si>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</si>
  <si>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</si>
  <si>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</si>
  <si>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</si>
  <si>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</si>
  <si>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</si>
  <si>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</si>
  <si>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</si>
  <si>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</si>
  <si>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</si>
  <si>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</si>
  <si>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</si>
  <si>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</si>
  <si>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</si>
  <si>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</si>
  <si>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</si>
  <si>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</si>
  <si>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</si>
  <si>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</si>
  <si>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</si>
  <si>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</si>
  <si>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</si>
  <si>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</si>
  <si>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</si>
  <si>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</si>
  <si>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</si>
  <si>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</si>
  <si>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</si>
  <si>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</si>
  <si>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</si>
  <si>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</si>
  <si>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</si>
  <si>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</si>
  <si>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</si>
  <si>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</si>
  <si>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</si>
  <si>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</si>
  <si>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</si>
  <si>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</si>
  <si>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</si>
  <si>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</si>
  <si>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</si>
  <si>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</si>
  <si>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</si>
  <si>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</si>
  <si>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</si>
  <si>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</si>
  <si>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</si>
  <si>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</si>
  <si>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</si>
  <si>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</si>
  <si>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</si>
  <si>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</si>
  <si>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</si>
  <si>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</si>
  <si>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</si>
  <si>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</si>
  <si>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</si>
  <si>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</si>
  <si>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</si>
  <si>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</si>
  <si>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</si>
  <si>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</si>
  <si>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</si>
  <si>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</si>
  <si>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</si>
  <si>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</si>
  <si>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</si>
  <si>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</si>
  <si>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</si>
  <si>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</si>
  <si>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</si>
  <si>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</si>
  <si>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</si>
  <si>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</si>
  <si>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</si>
  <si>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</si>
  <si>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</si>
  <si>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</si>
  <si>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</si>
  <si>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</si>
  <si>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</si>
  <si>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</si>
  <si>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</si>
  <si>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</si>
  <si>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</si>
  <si>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</si>
  <si>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</si>
  <si>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</si>
  <si>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</si>
  <si>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</si>
  <si>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</si>
  <si>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</si>
  <si>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</si>
  <si>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</si>
  <si>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</si>
  <si>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</si>
  <si>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</si>
  <si>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</si>
  <si>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</si>
  <si>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</si>
  <si>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</si>
  <si>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</si>
  <si>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</si>
  <si>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</si>
  <si>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</si>
  <si>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</si>
  <si>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</si>
  <si>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</si>
  <si>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</si>
  <si>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</si>
  <si>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</si>
  <si>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</si>
  <si>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</si>
  <si>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</si>
  <si>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</si>
  <si>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</si>
  <si>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</si>
  <si>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</si>
  <si>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</si>
  <si>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</si>
  <si>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</si>
  <si>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</si>
  <si>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</si>
  <si>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</si>
  <si>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</si>
  <si>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</si>
  <si>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</si>
  <si>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</si>
  <si>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</si>
  <si>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</si>
  <si>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</si>
  <si>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</si>
  <si>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</si>
  <si>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</si>
  <si>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</si>
  <si>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</si>
  <si>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</si>
  <si>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</si>
  <si>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</si>
  <si>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</si>
  <si>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</si>
  <si>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</si>
  <si>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</si>
  <si>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</si>
  <si>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</si>
  <si>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</si>
  <si>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</si>
  <si>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</si>
  <si>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</si>
  <si>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</si>
  <si>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</si>
  <si>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</si>
  <si>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</si>
  <si>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</si>
  <si>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</si>
  <si>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</si>
  <si>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</si>
  <si>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</si>
  <si>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</si>
  <si>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</si>
  <si>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</si>
  <si>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</si>
  <si>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</si>
  <si>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</si>
  <si>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</si>
  <si>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</si>
  <si>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</si>
  <si>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</si>
  <si>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</si>
  <si>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</si>
  <si>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</si>
  <si>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</si>
  <si>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</si>
  <si>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</si>
  <si>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</si>
  <si>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</si>
  <si>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</si>
  <si>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</si>
  <si>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</si>
  <si>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</si>
  <si>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</si>
  <si>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</si>
  <si>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</si>
  <si>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</si>
  <si>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</si>
  <si>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</si>
  <si>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</si>
  <si>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</si>
  <si>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</si>
  <si>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</si>
  <si>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</si>
  <si>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</si>
  <si>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</si>
  <si>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</si>
  <si>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</si>
  <si>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</si>
  <si>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</si>
  <si>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</si>
  <si>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</si>
  <si>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</si>
  <si>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</si>
  <si>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</si>
  <si>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</si>
  <si>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</si>
  <si>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</si>
  <si>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</si>
  <si>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</si>
  <si>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</si>
  <si>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</si>
  <si>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</si>
  <si>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</si>
  <si>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</si>
  <si>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</si>
  <si>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</si>
  <si>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</si>
  <si>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</si>
  <si>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</si>
  <si>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</si>
  <si>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</si>
  <si>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</si>
  <si>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</si>
  <si>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</si>
  <si>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</si>
  <si>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</si>
  <si>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</si>
  <si>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</si>
  <si>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</si>
  <si>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</si>
  <si>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</si>
  <si>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</si>
  <si>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</si>
  <si>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</si>
  <si>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</si>
  <si>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</si>
  <si>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</si>
  <si>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</si>
  <si>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</si>
  <si>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</si>
  <si>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</si>
  <si>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</si>
  <si>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</si>
  <si>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</si>
  <si>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</si>
  <si>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</si>
  <si>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</si>
  <si>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</si>
  <si>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</si>
  <si>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</si>
  <si>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</si>
  <si>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</si>
  <si>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</si>
  <si>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</si>
  <si>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</si>
  <si>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</si>
  <si>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</si>
  <si>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</si>
  <si>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</si>
  <si>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</si>
  <si>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</si>
  <si>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</si>
  <si>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</si>
  <si>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</si>
  <si>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</si>
  <si>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</si>
  <si>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</si>
  <si>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</si>
  <si>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</si>
  <si>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</si>
  <si>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</si>
  <si>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</si>
  <si>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</si>
  <si>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</si>
  <si>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</si>
  <si>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</si>
  <si>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</si>
  <si>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</si>
  <si>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</si>
  <si>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</si>
  <si>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</si>
  <si>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</si>
  <si>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</si>
  <si>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</si>
  <si>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</si>
  <si>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</si>
  <si>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</si>
  <si>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</si>
  <si>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</si>
  <si>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</si>
  <si>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</si>
  <si>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</si>
  <si>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</si>
  <si>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</si>
  <si>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</si>
  <si>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</si>
  <si>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</si>
  <si>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</si>
  <si>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</si>
  <si>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</si>
  <si>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</si>
  <si>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</si>
  <si>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</si>
  <si>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</si>
  <si>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</si>
  <si>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</si>
  <si>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</si>
  <si>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</si>
  <si>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</si>
  <si>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</si>
  <si>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</si>
  <si>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</si>
  <si>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</si>
  <si>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</si>
  <si>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</si>
  <si>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</si>
  <si>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</si>
  <si>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</si>
  <si>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</si>
  <si>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</si>
  <si>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</si>
  <si>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</si>
  <si>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</si>
  <si>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</si>
  <si>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</si>
  <si>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</si>
  <si>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</si>
  <si>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</si>
  <si>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</si>
  <si>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</si>
  <si>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</si>
  <si>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</si>
  <si>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</si>
  <si>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</si>
  <si>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</si>
  <si>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</si>
  <si>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</si>
  <si>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</si>
  <si>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</si>
  <si>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</si>
  <si>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</si>
  <si>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</si>
  <si>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</si>
  <si>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</si>
  <si>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</si>
  <si>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</si>
  <si>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</si>
  <si>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</si>
  <si>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</si>
  <si>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</si>
  <si>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</si>
  <si>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</si>
  <si>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</si>
  <si>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</si>
  <si>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</si>
  <si>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</si>
  <si>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</si>
  <si>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</si>
  <si>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</si>
  <si>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</si>
  <si>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</si>
  <si>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</si>
  <si>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</si>
  <si>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</si>
  <si>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</si>
  <si>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</si>
  <si>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</si>
  <si>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</si>
  <si>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</si>
  <si>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</si>
  <si>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</si>
  <si>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</si>
  <si>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</si>
  <si>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</si>
  <si>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</si>
  <si>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</si>
  <si>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</si>
  <si>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</si>
  <si>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</si>
  <si>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</si>
  <si>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</si>
  <si>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</si>
  <si>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</si>
  <si>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</si>
  <si>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</si>
  <si>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</si>
  <si>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</si>
  <si>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</si>
  <si>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</si>
  <si>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</si>
  <si>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</si>
  <si>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</si>
  <si>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</si>
  <si>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</si>
  <si>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</si>
  <si>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</si>
  <si>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</si>
  <si>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</si>
  <si>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</si>
  <si>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</si>
  <si>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</si>
  <si>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</si>
  <si>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</si>
  <si>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</si>
  <si>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</si>
  <si>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</si>
  <si>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</si>
  <si>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</si>
  <si>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</si>
  <si>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</si>
  <si>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</si>
  <si>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</si>
  <si>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</si>
  <si>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</si>
  <si>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</si>
  <si>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</si>
  <si>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</si>
  <si>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</si>
  <si>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</si>
  <si>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</si>
  <si>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</si>
  <si>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</si>
  <si>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</si>
  <si>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</si>
  <si>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</si>
  <si>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</si>
  <si>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</si>
  <si>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</si>
  <si>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</si>
  <si>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</si>
  <si>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</si>
  <si>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</si>
  <si>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</si>
  <si>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</si>
  <si>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</si>
  <si>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</si>
  <si>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</si>
  <si>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</si>
  <si>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</si>
  <si>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</si>
  <si>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</si>
  <si>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</si>
  <si>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</si>
  <si>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</si>
  <si>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</si>
  <si>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</si>
  <si>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</si>
  <si>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</si>
  <si>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</si>
  <si>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</si>
  <si>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</si>
  <si>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</si>
  <si>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</si>
  <si>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</si>
  <si>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</si>
  <si>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</si>
  <si>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</si>
  <si>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</si>
  <si>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</si>
  <si>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</si>
  <si>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</si>
  <si>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</si>
  <si>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</si>
  <si>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</si>
  <si>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</si>
  <si>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</si>
  <si>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</si>
  <si>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</si>
  <si>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</si>
  <si>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CAMEZON AU LIEU DIT LAMARION</t>
  </si>
  <si>
    <t>RUISSEAU DE CAMESON</t>
  </si>
  <si>
    <t>05118893</t>
  </si>
  <si>
    <t>18310006400033</t>
  </si>
  <si>
    <t>Agence de l'Eau Adour-Garonne</t>
  </si>
  <si>
    <t>34255833500077</t>
  </si>
  <si>
    <t>AQUASCOP BIOLOGIE site de Monptellier</t>
  </si>
  <si>
    <t>IBMR-20-M95</t>
  </si>
  <si>
    <t>JEREMIE SCAGNI, FRANCOIS EVEN</t>
  </si>
  <si>
    <t>IBMR standard</t>
  </si>
  <si>
    <t>GAUCHE</t>
  </si>
  <si>
    <t>ETIAGE SEVERE</t>
  </si>
  <si>
    <t>ENSOLEILLE</t>
  </si>
  <si>
    <t>FORTE</t>
  </si>
  <si>
    <t>PARTIELLEMENT</t>
  </si>
  <si>
    <t>Cours  d'eau en limite de rupture d'écoulement. Niveau de l'eau très bas, écoulement minime. Cortège végétal au dessus du niveu de l'eau :  concon,pelspx,lyceur,fisspx,ranrep…</t>
  </si>
  <si>
    <t>absent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</si>
</sst>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3">
      <selection activeCell="G37" sqref="G3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527782</v>
      </c>
      <c r="G10" s="113"/>
      <c r="H10" s="114"/>
    </row>
    <row r="11" spans="1:8" ht="15">
      <c r="A11" s="10" t="s">
        <v>2277</v>
      </c>
      <c r="B11" s="47">
        <v>44048</v>
      </c>
      <c r="D11" s="10" t="s">
        <v>2280</v>
      </c>
      <c r="E11" s="52">
        <v>6322250</v>
      </c>
      <c r="G11" s="113"/>
      <c r="H11" s="114"/>
    </row>
    <row r="12" spans="1:8" ht="15">
      <c r="A12" s="10" t="s">
        <v>2283</v>
      </c>
      <c r="B12" s="52" t="s">
        <v>5294</v>
      </c>
      <c r="D12" s="10" t="s">
        <v>2281</v>
      </c>
      <c r="E12" s="52">
        <v>527820</v>
      </c>
      <c r="G12" s="115"/>
      <c r="H12" s="116"/>
    </row>
    <row r="13" spans="1:5" ht="17.25" customHeight="1" thickBot="1">
      <c r="A13" s="2"/>
      <c r="B13" s="55"/>
      <c r="D13" s="10" t="s">
        <v>2282</v>
      </c>
      <c r="E13" s="52">
        <v>6322336</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527782</v>
      </c>
    </row>
    <row r="18" spans="1:3" ht="15">
      <c r="A18" s="123"/>
      <c r="B18" s="49" t="s">
        <v>2267</v>
      </c>
      <c r="C18" s="61">
        <f>E11</f>
        <v>6322250</v>
      </c>
    </row>
    <row r="19" spans="1:2" ht="15">
      <c r="A19" s="3" t="s">
        <v>2063</v>
      </c>
      <c r="B19" s="29">
        <v>115</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1.7</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12</v>
      </c>
      <c r="D35" s="28" t="s">
        <v>2284</v>
      </c>
      <c r="E35" s="32">
        <v>88</v>
      </c>
    </row>
    <row r="36" spans="1:5" s="7" customFormat="1" ht="15" customHeight="1">
      <c r="A36" s="5" t="s">
        <v>2113</v>
      </c>
      <c r="B36" s="30">
        <v>14</v>
      </c>
      <c r="C36" s="6"/>
      <c r="D36" s="8" t="s">
        <v>2112</v>
      </c>
      <c r="E36" s="30">
        <v>86</v>
      </c>
    </row>
    <row r="37" spans="1:5" s="7" customFormat="1" ht="15" customHeight="1">
      <c r="A37" s="5" t="s">
        <v>2111</v>
      </c>
      <c r="B37" s="30">
        <v>1.7</v>
      </c>
      <c r="C37" s="6"/>
      <c r="D37" s="8" t="s">
        <v>2110</v>
      </c>
      <c r="E37" s="30">
        <v>1.8</v>
      </c>
    </row>
    <row r="38" spans="1:5" s="7" customFormat="1" ht="15" customHeight="1">
      <c r="A38" s="5" t="s">
        <v>2115</v>
      </c>
      <c r="B38" s="30">
        <v>1</v>
      </c>
      <c r="C38" s="6"/>
      <c r="D38" s="8" t="s">
        <v>2115</v>
      </c>
      <c r="E38" s="30">
        <v>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v>2</v>
      </c>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5</v>
      </c>
      <c r="C57" s="6"/>
      <c r="D57" s="14" t="s">
        <v>2095</v>
      </c>
      <c r="E57" s="19">
        <v>3</v>
      </c>
    </row>
    <row r="58" spans="1:5" s="15" customFormat="1" ht="15">
      <c r="A58" s="3" t="s">
        <v>2094</v>
      </c>
      <c r="B58" s="9">
        <v>3</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4</v>
      </c>
      <c r="C73" s="6"/>
      <c r="D73" s="14" t="s">
        <v>2083</v>
      </c>
      <c r="E73" s="19">
        <v>4</v>
      </c>
    </row>
    <row r="74" spans="1:5" s="15" customFormat="1" ht="15">
      <c r="A74" s="3" t="s">
        <v>2082</v>
      </c>
      <c r="B74" s="9">
        <v>4</v>
      </c>
      <c r="C74" s="6"/>
      <c r="D74" s="10" t="s">
        <v>2082</v>
      </c>
      <c r="E74" s="9">
        <v>4</v>
      </c>
    </row>
    <row r="75" spans="1:5" s="15" customFormat="1" ht="15">
      <c r="A75" s="3" t="s">
        <v>2081</v>
      </c>
      <c r="B75" s="9">
        <v>3</v>
      </c>
      <c r="C75" s="6"/>
      <c r="D75" s="10" t="s">
        <v>2081</v>
      </c>
      <c r="E75" s="9">
        <v>2</v>
      </c>
    </row>
    <row r="76" spans="1:5" s="15" customFormat="1" ht="15">
      <c r="A76" s="3" t="s">
        <v>2080</v>
      </c>
      <c r="B76" s="9"/>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4</v>
      </c>
      <c r="C81" s="6"/>
      <c r="D81" s="14" t="s">
        <v>2077</v>
      </c>
      <c r="E81" s="19">
        <v>3</v>
      </c>
    </row>
    <row r="82" spans="1:5" s="15" customFormat="1" ht="15">
      <c r="A82" s="3" t="s">
        <v>2076</v>
      </c>
      <c r="B82" s="9">
        <v>4</v>
      </c>
      <c r="C82" s="6"/>
      <c r="D82" s="10" t="s">
        <v>2076</v>
      </c>
      <c r="E82" s="9">
        <v>4</v>
      </c>
    </row>
    <row r="83" spans="1:5" s="15" customFormat="1" ht="15">
      <c r="A83" s="3" t="s">
        <v>2075</v>
      </c>
      <c r="B83" s="9">
        <v>1</v>
      </c>
      <c r="C83" s="6"/>
      <c r="D83" s="10" t="s">
        <v>2075</v>
      </c>
      <c r="E83" s="9">
        <v>1</v>
      </c>
    </row>
    <row r="84" spans="1:5" s="15" customFormat="1" ht="15">
      <c r="A84" s="3" t="s">
        <v>2074</v>
      </c>
      <c r="B84" s="9"/>
      <c r="C84" s="6"/>
      <c r="D84" s="10" t="s">
        <v>2074</v>
      </c>
      <c r="E84" s="9">
        <v>1</v>
      </c>
    </row>
    <row r="85" spans="1:5" s="15" customFormat="1" ht="15">
      <c r="A85" s="3" t="s">
        <v>2073</v>
      </c>
      <c r="B85" s="9">
        <v>2</v>
      </c>
      <c r="C85" s="6"/>
      <c r="D85" s="10" t="s">
        <v>2073</v>
      </c>
      <c r="E85" s="9">
        <v>3</v>
      </c>
    </row>
    <row r="86" spans="1:5" s="15" customFormat="1" ht="15">
      <c r="A86" s="3" t="s">
        <v>2072</v>
      </c>
      <c r="B86" s="9">
        <v>2</v>
      </c>
      <c r="C86" s="6"/>
      <c r="D86" s="10" t="s">
        <v>2072</v>
      </c>
      <c r="E86" s="9">
        <v>2</v>
      </c>
    </row>
    <row r="87" spans="1:5" s="15" customFormat="1" ht="15">
      <c r="A87" s="3" t="s">
        <v>2071</v>
      </c>
      <c r="B87" s="9">
        <v>2</v>
      </c>
      <c r="C87" s="6"/>
      <c r="D87" s="10" t="s">
        <v>2071</v>
      </c>
      <c r="E87" s="9">
        <v>2</v>
      </c>
    </row>
    <row r="88" spans="1:5" s="15" customFormat="1" ht="15">
      <c r="A88" s="3" t="s">
        <v>2070</v>
      </c>
      <c r="B88" s="9">
        <v>1</v>
      </c>
      <c r="C88" s="6"/>
      <c r="D88" s="10" t="s">
        <v>2070</v>
      </c>
      <c r="E88" s="9">
        <v>2</v>
      </c>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5302</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1381</v>
      </c>
      <c r="B97" s="20" t="str">
        <f>IF(A97="NEWCOD",IF(ISBLANK(G97),"renseigner le champ 'Nouveau taxon'",G97),VLOOKUP(A97,'Ref Taxo'!A:B,2,FALSE))</f>
        <v>Phormidium</v>
      </c>
      <c r="C97" s="21">
        <f>IF(A97="NEWCOD",IF(ISBLANK(H97),"NoCod",H97),VLOOKUP(A97,'Ref Taxo'!A:D,4,FALSE))</f>
        <v>6414</v>
      </c>
      <c r="D97" s="34"/>
      <c r="E97" s="35">
        <v>0.01</v>
      </c>
      <c r="F97" s="35" t="s">
        <v>2290</v>
      </c>
      <c r="G97" s="77"/>
      <c r="H97" s="78"/>
    </row>
    <row r="98" spans="1:8" ht="15">
      <c r="A98" s="33" t="s">
        <v>2004</v>
      </c>
      <c r="B98" s="20" t="str">
        <f>IF(A98="NEWCOD",IF(ISBLANK(G98),"renseigner le champ 'Nouveau taxon'",G98),VLOOKUP(A98,'Ref Taxo'!A:B,2,FALSE))</f>
        <v>Vaucheria</v>
      </c>
      <c r="C98" s="21">
        <f>IF(A98="NEWCOD",IF(ISBLANK(H98),"NoCod",H98),VLOOKUP(A98,'Ref Taxo'!A:D,4,FALSE))</f>
        <v>1169</v>
      </c>
      <c r="D98" s="34"/>
      <c r="E98" s="35">
        <v>0.8</v>
      </c>
      <c r="F98" s="35" t="s">
        <v>2290</v>
      </c>
      <c r="G98" s="79"/>
      <c r="H98" s="80"/>
    </row>
    <row r="99" spans="1:8" ht="15">
      <c r="A99" s="33" t="s">
        <v>262</v>
      </c>
      <c r="B99" s="20" t="str">
        <f>IF(A99="NEWCOD",IF(ISBLANK(G99),"renseigner le champ 'Nouveau taxon'",G99),VLOOKUP(A99,'Ref Taxo'!A:B,2,FALSE))</f>
        <v>Calystegia sepium</v>
      </c>
      <c r="C99" s="21">
        <f>IF(A99="NEWCOD",IF(ISBLANK(H99),"NoCod",H99),VLOOKUP(A99,'Ref Taxo'!A:D,4,FALSE))</f>
        <v>1731</v>
      </c>
      <c r="D99" s="34">
        <v>0.01</v>
      </c>
      <c r="E99" s="35"/>
      <c r="F99" s="35" t="s">
        <v>2290</v>
      </c>
      <c r="G99" s="79"/>
      <c r="H99" s="80"/>
    </row>
    <row r="100" spans="1:8" ht="15">
      <c r="A100" s="33" t="s">
        <v>676</v>
      </c>
      <c r="B100" s="20" t="str">
        <f>IF(A100="NEWCOD",IF(ISBLANK(G100),"renseigner le champ 'Nouveau taxon'",G100),VLOOKUP(A100,'Ref Taxo'!A:B,2,FALSE))</f>
        <v>Equisetum telmateia</v>
      </c>
      <c r="C100" s="21">
        <f>IF(A100="NEWCOD",IF(ISBLANK(H100),"NoCod",H100),VLOOKUP(A100,'Ref Taxo'!A:D,4,FALSE))</f>
        <v>29958</v>
      </c>
      <c r="D100" s="34">
        <v>0.01</v>
      </c>
      <c r="E100" s="35"/>
      <c r="F100" s="35" t="s">
        <v>2290</v>
      </c>
      <c r="G100" s="79"/>
      <c r="H100" s="80"/>
    </row>
    <row r="101" spans="1:8" ht="15">
      <c r="A101" s="33"/>
      <c r="B101" s="20" t="e">
        <f>IF(A101="NEWCOD",IF(ISBLANK(G101),"renseigner le champ 'Nouveau taxon'",G101),VLOOKUP(A101,'Ref Taxo'!A:B,2,FALSE))</f>
        <v>#N/A</v>
      </c>
      <c r="C101" s="21" t="e">
        <f>IF(A101="NEWCOD",IF(ISBLANK(H101),"NoCod",H101),VLOOKUP(A101,'Ref Taxo'!A:D,4,FALSE))</f>
        <v>#N/A</v>
      </c>
      <c r="D101" s="34"/>
      <c r="E101" s="35"/>
      <c r="F101" s="35" t="s">
        <v>2290</v>
      </c>
      <c r="G101" s="79"/>
      <c r="H101" s="80"/>
    </row>
    <row r="102" spans="1:8" ht="15">
      <c r="A102" s="33"/>
      <c r="B102" s="20" t="e">
        <f>IF(A102="NEWCOD",IF(ISBLANK(G102),"renseigner le champ 'Nouveau taxon'",G102),VLOOKUP(A102,'Ref Taxo'!A:B,2,FALSE))</f>
        <v>#N/A</v>
      </c>
      <c r="C102" s="21" t="e">
        <f>IF(A102="NEWCOD",IF(ISBLANK(H102),"NoCod",H102),VLOOKUP(A102,'Ref Taxo'!A:D,4,FALSE))</f>
        <v>#N/A</v>
      </c>
      <c r="D102" s="34"/>
      <c r="E102" s="35"/>
      <c r="F102" s="35" t="s">
        <v>2290</v>
      </c>
      <c r="G102" s="79"/>
      <c r="H102" s="80"/>
    </row>
    <row r="103" spans="1:8" ht="15">
      <c r="A103" s="33"/>
      <c r="B103" s="20" t="e">
        <f>IF(A103="NEWCOD",IF(ISBLANK(G103),"renseigner le champ 'Nouveau taxon'",G103),VLOOKUP(A103,'Ref Taxo'!A:B,2,FALSE))</f>
        <v>#N/A</v>
      </c>
      <c r="C103" s="21" t="e">
        <f>IF(A103="NEWCOD",IF(ISBLANK(H103),"NoCod",H103),VLOOKUP(A103,'Ref Taxo'!A:D,4,FALSE))</f>
        <v>#N/A</v>
      </c>
      <c r="D103" s="34"/>
      <c r="E103" s="35"/>
      <c r="F103" s="35" t="s">
        <v>2290</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35"/>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35"/>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2020-11-25T16:10:10Z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