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2000" sheetId="2" r:id="rId2"/>
    <sheet name="Mises à jour" sheetId="3" r:id="rId3"/>
  </sheets>
  <definedNames/>
  <calcPr calcId="145621"/>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<sst xmlns="http://schemas.openxmlformats.org/spreadsheetml/2006/main" count="6487" uniqueCount="5304">
  <si>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</si>
  <si>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</si>
  <si>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</si>
  <si>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</si>
  <si>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</si>
  <si>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</si>
  <si>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</si>
  <si>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</si>
  <si>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</si>
  <si>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</si>
  <si>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</si>
  <si>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</si>
  <si>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</si>
  <si>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</si>
  <si>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</si>
  <si>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</si>
  <si>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</si>
  <si>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</si>
  <si>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</si>
  <si>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</si>
  <si>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</si>
  <si>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</si>
  <si>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</si>
  <si>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</si>
  <si>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</si>
  <si>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</si>
  <si>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</si>
  <si>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</si>
  <si>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</si>
  <si>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</si>
  <si>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</si>
  <si>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</si>
  <si>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</si>
  <si>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</si>
  <si>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</si>
  <si>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</si>
  <si>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</si>
  <si>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</si>
  <si>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</si>
  <si>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</si>
  <si>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</si>
  <si>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</si>
  <si>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</si>
  <si>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</si>
  <si>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</si>
  <si>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</si>
  <si>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</si>
  <si>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</si>
  <si>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</si>
  <si>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</si>
  <si>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</si>
  <si>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</si>
  <si>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</si>
  <si>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</si>
  <si>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</si>
  <si>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</si>
  <si>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</si>
  <si>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</si>
  <si>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</si>
  <si>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</si>
  <si>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</si>
  <si>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</si>
  <si>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</si>
  <si>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</si>
  <si>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</si>
  <si>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</si>
  <si>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</si>
  <si>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</si>
  <si>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</si>
  <si>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</si>
  <si>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</si>
  <si>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</si>
  <si>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</si>
  <si>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</si>
  <si>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</si>
  <si>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</si>
  <si>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</si>
  <si>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</si>
  <si>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</si>
  <si>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</si>
  <si>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</si>
  <si>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</si>
  <si>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</si>
  <si>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</si>
  <si>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</si>
  <si>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</si>
  <si>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</si>
  <si>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</si>
  <si>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</si>
  <si>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</si>
  <si>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</si>
  <si>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</si>
  <si>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</si>
  <si>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</si>
  <si>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</si>
  <si>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</si>
  <si>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</si>
  <si>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</si>
  <si>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</si>
  <si>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</si>
  <si>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</si>
  <si>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</si>
  <si>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</si>
  <si>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</si>
  <si>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</si>
  <si>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</si>
  <si>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</si>
  <si>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</si>
  <si>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</si>
  <si>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</si>
  <si>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</si>
  <si>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</si>
  <si>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</si>
  <si>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</si>
  <si>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</si>
  <si>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</si>
  <si>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</si>
  <si>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</si>
  <si>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</si>
  <si>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</si>
  <si>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</si>
  <si>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</si>
  <si>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</si>
  <si>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</si>
  <si>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</si>
  <si>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</si>
  <si>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</si>
  <si>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</si>
  <si>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</si>
  <si>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</si>
  <si>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</si>
  <si>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</si>
  <si>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</si>
  <si>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</si>
  <si>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</si>
  <si>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</si>
  <si>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</si>
  <si>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</si>
  <si>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</si>
  <si>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</si>
  <si>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</si>
  <si>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</si>
  <si>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</si>
  <si>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</si>
  <si>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</si>
  <si>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</si>
  <si>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</si>
  <si>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</si>
  <si>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</si>
  <si>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</si>
  <si>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</si>
  <si>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</si>
  <si>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</si>
  <si>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</si>
  <si>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</si>
  <si>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</si>
  <si>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</si>
  <si>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</si>
  <si>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</si>
  <si>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</si>
  <si>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</si>
  <si>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</si>
  <si>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</si>
  <si>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</si>
  <si>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</si>
  <si>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</si>
  <si>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</si>
  <si>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</si>
  <si>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</si>
  <si>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</si>
  <si>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</si>
  <si>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</si>
  <si>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</si>
  <si>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</si>
  <si>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</si>
  <si>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</si>
  <si>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</si>
  <si>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</si>
  <si>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</si>
  <si>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</si>
  <si>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</si>
  <si>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</si>
  <si>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</si>
  <si>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</si>
  <si>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</si>
  <si>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</si>
  <si>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</si>
  <si>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</si>
  <si>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</si>
  <si>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</si>
  <si>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</si>
  <si>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</si>
  <si>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</si>
  <si>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</si>
  <si>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</si>
  <si>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</si>
  <si>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</si>
  <si>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</si>
  <si>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</si>
  <si>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</si>
  <si>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</si>
  <si>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</si>
  <si>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</si>
  <si>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</si>
  <si>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</si>
  <si>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</si>
  <si>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</si>
  <si>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</si>
  <si>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</si>
  <si>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</si>
  <si>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</si>
  <si>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</si>
  <si>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</si>
  <si>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</si>
  <si>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</si>
  <si>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</si>
  <si>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</si>
  <si>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</si>
  <si>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</si>
  <si>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</si>
  <si>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</si>
  <si>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</si>
  <si>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</si>
  <si>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</si>
  <si>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</si>
  <si>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</si>
  <si>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</si>
  <si>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</si>
  <si>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</si>
  <si>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</si>
  <si>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</si>
  <si>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</si>
  <si>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</si>
  <si>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</si>
  <si>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</si>
  <si>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</si>
  <si>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</si>
  <si>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</si>
  <si>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</si>
  <si>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</si>
  <si>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</si>
  <si>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</si>
  <si>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</si>
  <si>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</si>
  <si>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</si>
  <si>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</si>
  <si>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</si>
  <si>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</si>
  <si>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</si>
  <si>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</si>
  <si>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</si>
  <si>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</si>
  <si>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</si>
  <si>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</si>
  <si>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</si>
  <si>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</si>
  <si>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</si>
  <si>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</si>
  <si>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</si>
  <si>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</si>
  <si>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</si>
  <si>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</si>
  <si>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</si>
  <si>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</si>
  <si>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</si>
  <si>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</si>
  <si>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</si>
  <si>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</si>
  <si>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</si>
  <si>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</si>
  <si>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</si>
  <si>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</si>
  <si>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</si>
  <si>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</si>
  <si>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</si>
  <si>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</si>
  <si>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</si>
  <si>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</si>
  <si>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</si>
  <si>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</si>
  <si>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</si>
  <si>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</si>
  <si>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</si>
  <si>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</si>
  <si>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</si>
  <si>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</si>
  <si>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</si>
  <si>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</si>
  <si>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</si>
  <si>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</si>
  <si>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</si>
  <si>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</si>
  <si>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</si>
  <si>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</si>
  <si>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</si>
  <si>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</si>
  <si>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</si>
  <si>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</si>
  <si>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</si>
  <si>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</si>
  <si>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</si>
  <si>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</si>
  <si>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</si>
  <si>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</si>
  <si>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</si>
  <si>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</si>
  <si>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</si>
  <si>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</si>
  <si>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</si>
  <si>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</si>
  <si>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</si>
  <si>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</si>
  <si>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</si>
  <si>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</si>
  <si>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</si>
  <si>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</si>
  <si>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</si>
  <si>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</si>
  <si>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</si>
  <si>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</si>
  <si>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</si>
  <si>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</si>
  <si>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</si>
  <si>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</si>
  <si>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</si>
  <si>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</si>
  <si>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</si>
  <si>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</si>
  <si>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</si>
  <si>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</si>
  <si>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</si>
  <si>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</si>
  <si>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</si>
  <si>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</si>
  <si>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</si>
  <si>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</si>
  <si>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</si>
  <si>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</si>
  <si>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</si>
  <si>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</si>
  <si>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</si>
  <si>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</si>
  <si>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</si>
  <si>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</si>
  <si>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</si>
  <si>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</si>
  <si>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</si>
  <si>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</si>
  <si>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</si>
  <si>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</si>
  <si>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</si>
  <si>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</si>
  <si>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</si>
  <si>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</si>
  <si>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</si>
  <si>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</si>
  <si>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</si>
  <si>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</si>
  <si>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</si>
  <si>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</si>
  <si>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</si>
  <si>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</si>
  <si>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</si>
  <si>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</si>
  <si>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</si>
  <si>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</si>
  <si>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</si>
  <si>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</si>
  <si>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</si>
  <si>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</si>
  <si>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</si>
  <si>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</si>
  <si>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</si>
  <si>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</si>
  <si>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</si>
  <si>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</si>
  <si>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</si>
  <si>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</si>
  <si>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</si>
  <si>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</si>
  <si>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</si>
  <si>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</si>
  <si>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</si>
  <si>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</si>
  <si>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</si>
  <si>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</si>
  <si>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</si>
  <si>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</si>
  <si>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</si>
  <si>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</si>
  <si>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</si>
  <si>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</si>
  <si>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</si>
  <si>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</si>
  <si>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</si>
  <si>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</si>
  <si>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</si>
  <si>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</si>
  <si>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</si>
  <si>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</si>
  <si>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</si>
  <si>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</si>
  <si>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</si>
  <si>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</si>
  <si>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</si>
  <si>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</si>
  <si>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</si>
  <si>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</si>
  <si>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</si>
  <si>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</si>
  <si>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</si>
  <si>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</si>
  <si>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</si>
  <si>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</si>
  <si>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</si>
  <si>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</si>
  <si>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</si>
  <si>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</si>
  <si>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</si>
  <si>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</si>
  <si>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</si>
  <si>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</si>
  <si>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</si>
  <si>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</si>
  <si>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</si>
  <si>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</si>
  <si>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</si>
  <si>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</si>
  <si>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</si>
  <si>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</si>
  <si>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</si>
  <si>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</si>
  <si>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</si>
  <si>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</si>
  <si>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</si>
  <si>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</si>
  <si>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</si>
  <si>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</si>
  <si>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</si>
  <si>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</si>
  <si>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</si>
  <si>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</si>
  <si>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</si>
  <si>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</si>
  <si>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</si>
  <si>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</si>
  <si>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</si>
  <si>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</si>
  <si>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</si>
  <si>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</si>
  <si>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</si>
  <si>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</si>
  <si>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</si>
  <si>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</si>
  <si>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</si>
  <si>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</si>
  <si>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</si>
  <si>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</si>
  <si>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</si>
  <si>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</si>
  <si>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</si>
  <si>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</si>
  <si>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</si>
  <si>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</si>
  <si>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</si>
  <si>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</si>
  <si>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</si>
  <si>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</si>
  <si>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</si>
  <si>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</si>
  <si>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</si>
  <si>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</si>
  <si>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</si>
  <si>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</si>
  <si>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</si>
  <si>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</si>
  <si>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</si>
  <si>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</si>
  <si>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</si>
  <si>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</si>
  <si>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</si>
  <si>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</si>
  <si>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</si>
  <si>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</si>
  <si>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</si>
  <si>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</si>
  <si>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</si>
  <si>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</si>
  <si>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</si>
  <si>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</si>
  <si>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</si>
  <si>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</si>
  <si>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</si>
  <si>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</si>
  <si>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</si>
  <si>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</si>
  <si>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</si>
  <si>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</si>
  <si>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</si>
  <si>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</si>
  <si>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</si>
  <si>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</si>
  <si>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</si>
  <si>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</si>
  <si>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</si>
  <si>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</si>
  <si>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</si>
  <si>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</si>
  <si>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</si>
  <si>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</si>
  <si>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</si>
  <si>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</si>
  <si>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</si>
  <si>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</si>
  <si>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</si>
  <si>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</si>
  <si>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</si>
  <si>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</si>
  <si>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</si>
  <si>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</si>
  <si>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</si>
  <si>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</si>
  <si>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</si>
  <si>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</si>
  <si>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</si>
  <si>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</si>
  <si>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</si>
  <si>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</si>
  <si>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</si>
  <si>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</si>
  <si>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</si>
  <si>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</si>
  <si>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</si>
  <si>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</si>
  <si>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</si>
  <si>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</si>
  <si>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</si>
  <si>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</si>
  <si>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</si>
  <si>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</si>
  <si>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</si>
  <si>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</si>
  <si>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</si>
  <si>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</si>
  <si>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</si>
  <si>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</si>
  <si>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</si>
  <si>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</si>
  <si>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</si>
  <si>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</si>
  <si>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</si>
  <si>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</si>
  <si>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</si>
  <si>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</si>
  <si>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</si>
  <si>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</si>
  <si>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</si>
  <si>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</si>
  <si>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</si>
  <si>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</si>
  <si>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</si>
  <si>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</si>
  <si>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</si>
  <si>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</si>
  <si>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</si>
  <si>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</si>
  <si>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</si>
  <si>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</si>
  <si>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</si>
  <si>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</si>
  <si>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</si>
  <si>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</si>
  <si>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</si>
  <si>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</si>
  <si>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</si>
  <si>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</si>
  <si>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</si>
  <si>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</si>
  <si>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</si>
  <si>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</si>
  <si>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</si>
  <si>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</si>
  <si>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</si>
  <si>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</si>
  <si>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</si>
  <si>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</si>
  <si>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</si>
  <si>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</si>
  <si>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</si>
  <si>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</si>
  <si>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</si>
  <si>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</si>
  <si>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</si>
  <si>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</si>
  <si>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</si>
  <si>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</si>
  <si>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</si>
  <si>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</si>
  <si>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</si>
  <si>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</si>
  <si>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</si>
  <si>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</si>
  <si>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</si>
  <si>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</si>
  <si>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</si>
  <si>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</si>
  <si>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</si>
  <si>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</si>
  <si>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</si>
  <si>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</si>
  <si>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</si>
  <si>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</si>
  <si>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</si>
  <si>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</si>
  <si>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</si>
  <si>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</si>
  <si>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</si>
  <si>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</si>
  <si>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</si>
  <si>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</si>
  <si>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</si>
  <si>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</si>
  <si>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</si>
  <si>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</si>
  <si>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</si>
  <si>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</si>
  <si>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</si>
  <si>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</si>
  <si>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</si>
  <si>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</si>
  <si>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</si>
  <si>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</si>
  <si>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</si>
  <si>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</si>
  <si>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</si>
  <si>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</si>
  <si>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</si>
  <si>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</si>
  <si>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</si>
  <si>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</si>
  <si>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</si>
  <si>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</si>
  <si>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</si>
  <si>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</si>
  <si>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</si>
  <si>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</si>
  <si>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</si>
  <si>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</si>
  <si>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</si>
  <si>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</si>
  <si>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</si>
  <si>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</si>
  <si>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</si>
  <si>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</si>
  <si>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</si>
  <si>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</si>
  <si>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</si>
  <si>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</si>
  <si>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</si>
  <si>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</si>
  <si>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</si>
  <si>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</si>
  <si>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</si>
  <si>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</si>
  <si>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</si>
  <si>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</si>
  <si>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</si>
  <si>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</si>
  <si>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</si>
  <si>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</si>
  <si>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</si>
  <si>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</si>
  <si>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</si>
  <si>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</si>
  <si>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</si>
  <si>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</si>
  <si>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</si>
  <si>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</si>
  <si>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</si>
  <si>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</si>
  <si>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</si>
  <si>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</si>
  <si>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</si>
  <si>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</si>
  <si>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</si>
  <si>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</si>
  <si>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</si>
  <si>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</si>
  <si>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</si>
  <si>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</si>
  <si>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</si>
  <si>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</si>
  <si>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</si>
  <si>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</si>
  <si>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</si>
  <si>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</si>
  <si>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</si>
  <si>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</si>
  <si>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</si>
  <si>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</si>
  <si>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</si>
  <si>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</si>
  <si>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</si>
  <si>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</si>
  <si>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</si>
  <si>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</si>
  <si>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</si>
  <si>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</si>
  <si>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</si>
  <si>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</si>
  <si>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</si>
  <si>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</si>
  <si>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</si>
  <si>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</si>
  <si>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</si>
  <si>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</si>
  <si>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</si>
  <si>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</si>
  <si>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</si>
  <si>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</si>
  <si>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</si>
  <si>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</si>
  <si>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</si>
  <si>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</si>
  <si>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</si>
  <si>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</si>
  <si>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</si>
  <si>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</si>
  <si>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</si>
  <si>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</si>
  <si>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</si>
  <si>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</si>
  <si>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</si>
  <si>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</si>
  <si>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</si>
  <si>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</si>
  <si>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</si>
  <si>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</si>
  <si>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</si>
  <si>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</si>
  <si>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</si>
  <si>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</si>
  <si>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</si>
  <si>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</si>
  <si>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</si>
  <si>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</si>
  <si>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</si>
  <si>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</si>
  <si>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</si>
  <si>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</si>
  <si>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</si>
  <si>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</si>
  <si>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</si>
  <si>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</si>
  <si>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</si>
  <si>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</si>
  <si>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</si>
  <si>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</si>
  <si>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</si>
  <si>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</si>
  <si>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</si>
  <si>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</si>
  <si>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</si>
  <si>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</si>
  <si>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</si>
  <si>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</si>
  <si>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</si>
  <si>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</si>
  <si>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</si>
  <si>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</si>
  <si>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</si>
  <si>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</si>
  <si>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</si>
  <si>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</si>
  <si>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</si>
  <si>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</si>
  <si>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</si>
  <si>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</si>
  <si>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</si>
  <si>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</si>
  <si>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</si>
  <si>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</si>
  <si>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</si>
  <si>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</si>
  <si>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</si>
  <si>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</si>
  <si>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</si>
  <si>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</si>
  <si>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</si>
  <si>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</si>
  <si>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</si>
  <si>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</si>
  <si>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</si>
  <si>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</si>
  <si>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</si>
  <si>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</si>
  <si>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</si>
  <si>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</si>
  <si>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</si>
  <si>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</si>
  <si>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</si>
  <si>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</si>
  <si>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</si>
  <si>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</si>
  <si>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</si>
  <si>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</si>
  <si>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</si>
  <si>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</si>
  <si>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</si>
  <si>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</si>
  <si>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</si>
  <si>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</si>
  <si>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</si>
  <si>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</si>
  <si>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</si>
  <si>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</si>
  <si>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</si>
  <si>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</si>
  <si>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</si>
  <si>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</si>
  <si>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</si>
  <si>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</si>
  <si>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</si>
  <si>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</si>
  <si>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</si>
  <si>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</si>
  <si>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</si>
  <si>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</si>
  <si>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</si>
  <si>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</si>
  <si>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</si>
  <si>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</si>
  <si>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</si>
  <si>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</si>
  <si>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</si>
  <si>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</si>
  <si>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</si>
  <si>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</si>
  <si>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</si>
  <si>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</si>
  <si>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</si>
  <si>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</si>
  <si>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</si>
  <si>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</si>
  <si>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</si>
  <si>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</si>
  <si>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</si>
  <si>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</si>
  <si>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</si>
  <si>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</si>
  <si>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</si>
  <si>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</si>
  <si>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</si>
  <si>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</si>
  <si>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</si>
  <si>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</si>
  <si>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</si>
  <si>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</si>
  <si>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</si>
  <si>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</si>
  <si>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</si>
  <si>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</si>
  <si>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</si>
  <si>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</si>
  <si>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</si>
  <si>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</si>
  <si>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</si>
  <si>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</si>
  <si>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</si>
  <si>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</si>
  <si>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</si>
  <si>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</si>
  <si>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</si>
  <si>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</si>
  <si>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</si>
  <si>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</si>
  <si>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</si>
  <si>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</si>
  <si>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</si>
  <si>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</si>
  <si>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</si>
  <si>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</si>
  <si>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</si>
  <si>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</si>
  <si>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</si>
  <si>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</si>
  <si>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</si>
  <si>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</si>
  <si>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</si>
  <si>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</si>
  <si>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</si>
  <si>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</si>
  <si>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</si>
  <si>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</si>
  <si>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</si>
  <si>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</si>
  <si>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</si>
  <si>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</si>
  <si>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</si>
  <si>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</si>
  <si>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</si>
  <si>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</si>
  <si>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</si>
  <si>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</si>
  <si>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</si>
  <si>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</si>
  <si>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</si>
  <si>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</si>
  <si>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</si>
  <si>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</si>
  <si>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</si>
  <si>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</si>
  <si>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</si>
  <si>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</si>
  <si>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</si>
  <si>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</si>
  <si>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</si>
  <si>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</si>
  <si>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</si>
  <si>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</si>
  <si>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</si>
  <si>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</si>
  <si>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</si>
  <si>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</si>
  <si>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</si>
  <si>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</si>
  <si>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</si>
  <si>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</si>
  <si>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</si>
  <si>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</si>
  <si>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</si>
  <si>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</si>
  <si>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</si>
  <si>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</si>
  <si>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</si>
  <si>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</si>
  <si>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</si>
  <si>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</si>
  <si>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</si>
  <si>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</si>
  <si>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</si>
  <si>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</si>
  <si>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</si>
  <si>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</si>
  <si>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</si>
  <si>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</si>
  <si>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</si>
  <si>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</si>
  <si>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</si>
  <si>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</si>
  <si>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</si>
  <si>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</si>
  <si>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</si>
  <si>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</si>
  <si>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</si>
  <si>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</si>
  <si>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</si>
  <si>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</si>
  <si>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</si>
  <si>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</si>
  <si>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</si>
  <si>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</si>
  <si>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</si>
  <si>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</si>
  <si>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</si>
  <si>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</si>
  <si>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</si>
  <si>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</si>
  <si>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</si>
  <si>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</si>
  <si>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</si>
  <si>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</si>
  <si>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</si>
  <si>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</si>
  <si>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</si>
  <si>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</si>
  <si>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</si>
  <si>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</si>
  <si>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</si>
  <si>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</si>
  <si>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</si>
  <si>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</si>
  <si>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</si>
  <si>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</si>
  <si>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</si>
  <si>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</si>
  <si>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</si>
  <si>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</si>
  <si>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</si>
  <si>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</si>
  <si>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</si>
  <si>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</si>
  <si>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</si>
  <si>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</si>
  <si>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</si>
  <si>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</si>
  <si>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</si>
  <si>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</si>
  <si>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</si>
  <si>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</si>
  <si>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</si>
  <si>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</si>
  <si>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</si>
  <si>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</si>
  <si>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</si>
  <si>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</si>
  <si>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</si>
  <si>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</si>
  <si>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</si>
  <si>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</si>
  <si>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</si>
  <si>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</si>
  <si>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</si>
  <si>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</si>
  <si>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</si>
  <si>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</si>
  <si>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</si>
  <si>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</si>
  <si>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</si>
  <si>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</si>
  <si>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</si>
  <si>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</si>
  <si>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</si>
  <si>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</si>
  <si>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</si>
  <si>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</si>
  <si>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</si>
  <si>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</si>
  <si>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</si>
  <si>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</si>
  <si>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</si>
  <si>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</si>
  <si>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</si>
  <si>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</si>
  <si>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</si>
  <si>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</si>
  <si>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</si>
  <si>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</si>
  <si>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</si>
  <si>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</si>
  <si>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</si>
  <si>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</si>
  <si>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</si>
  <si>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</si>
  <si>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</si>
  <si>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</si>
  <si>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</si>
  <si>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</si>
  <si>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</si>
  <si>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</si>
  <si>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</si>
  <si>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</si>
  <si>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</si>
  <si>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</si>
  <si>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</si>
  <si>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</si>
  <si>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</si>
  <si>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</si>
  <si>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</si>
  <si>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</si>
  <si>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</si>
  <si>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</si>
  <si>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</si>
  <si>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</si>
  <si>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</si>
  <si>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</si>
  <si>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</si>
  <si>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</si>
  <si>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</si>
  <si>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</si>
  <si>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</si>
  <si>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</si>
  <si>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</si>
  <si>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</si>
  <si>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</si>
  <si>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</si>
  <si>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</si>
  <si>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</si>
  <si>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</si>
  <si>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</si>
  <si>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</si>
  <si>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</si>
  <si>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</si>
  <si>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</si>
  <si>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</si>
  <si>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</si>
  <si>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</si>
  <si>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</si>
  <si>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</si>
  <si>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</si>
  <si>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</si>
  <si>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</si>
  <si>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</si>
  <si>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</si>
  <si>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</si>
  <si>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</si>
  <si>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</si>
  <si>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</si>
  <si>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</si>
  <si>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</si>
  <si>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</si>
  <si>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</si>
  <si>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</si>
  <si>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</si>
  <si>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</si>
  <si>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</si>
  <si>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</si>
  <si>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</si>
  <si>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</si>
  <si>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</si>
  <si>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</si>
  <si>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</si>
  <si>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</si>
  <si>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</si>
  <si>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</si>
  <si>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</si>
  <si>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</si>
  <si>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</si>
  <si>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</si>
  <si>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</si>
  <si>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</si>
  <si>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</si>
  <si>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</si>
  <si>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</si>
  <si>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</si>
  <si>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</si>
  <si>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</si>
  <si>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</si>
  <si>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</si>
  <si>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</si>
  <si>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</si>
  <si>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</si>
  <si>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</si>
  <si>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</si>
  <si>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</si>
  <si>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</si>
  <si>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</si>
  <si>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</si>
  <si>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</si>
  <si>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</si>
  <si>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</si>
  <si>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</si>
  <si>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</si>
  <si>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</si>
  <si>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</si>
  <si>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</si>
  <si>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</si>
  <si>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</si>
  <si>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</si>
  <si>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</si>
  <si>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</si>
  <si>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</si>
  <si>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</si>
  <si>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</si>
  <si>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</si>
  <si>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</si>
  <si>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</si>
  <si>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</si>
  <si>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</si>
  <si>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</si>
  <si>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</si>
  <si>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</si>
  <si>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</si>
  <si>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</si>
  <si>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</si>
  <si>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</si>
  <si>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</si>
  <si>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</si>
  <si>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</si>
  <si>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</si>
  <si>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</si>
  <si>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</si>
  <si>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</si>
  <si>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</si>
  <si>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</si>
  <si>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</si>
  <si>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</si>
  <si>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</si>
  <si>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</si>
  <si>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</si>
  <si>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</si>
  <si>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</si>
  <si>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</si>
  <si>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</si>
  <si>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</si>
  <si>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</si>
  <si>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</si>
  <si>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</si>
  <si>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</si>
  <si>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</si>
  <si>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</si>
  <si>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</si>
  <si>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</si>
  <si>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</si>
  <si>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</si>
  <si>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</si>
  <si>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</si>
  <si>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</si>
  <si>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</si>
  <si>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</si>
  <si>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</si>
  <si>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</si>
  <si>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</si>
  <si>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</si>
  <si>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</si>
  <si>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</si>
  <si>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</si>
  <si>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</si>
  <si>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</si>
  <si>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</si>
  <si>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</si>
  <si>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</si>
  <si>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</si>
  <si>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</si>
  <si>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</si>
  <si>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</si>
  <si>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</si>
  <si>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</si>
  <si>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</si>
  <si>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</si>
  <si>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</si>
  <si>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</si>
  <si>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</si>
  <si>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</si>
  <si>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</si>
  <si>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</si>
  <si>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</si>
  <si>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</si>
  <si>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</si>
  <si>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</si>
  <si>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</si>
  <si>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</si>
  <si>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</si>
  <si>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</si>
  <si>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</si>
  <si>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</si>
  <si>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</si>
  <si>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</si>
  <si>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</si>
  <si>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</si>
  <si>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</si>
  <si>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</si>
  <si>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</si>
  <si>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</si>
  <si>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</si>
  <si>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</si>
  <si>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</si>
  <si>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</si>
  <si>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</si>
  <si>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</si>
  <si>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</si>
  <si>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</si>
  <si>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</si>
  <si>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</si>
  <si>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</si>
  <si>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</si>
  <si>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</si>
  <si>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</si>
  <si>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</si>
  <si>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</si>
  <si>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</si>
  <si>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</si>
  <si>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</si>
  <si>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</si>
  <si>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</si>
  <si>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</si>
  <si>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</si>
  <si>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</si>
  <si>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</si>
  <si>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</si>
  <si>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</si>
  <si>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</si>
  <si>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</si>
  <si>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</si>
  <si>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</si>
  <si>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</si>
  <si>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</si>
  <si>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</si>
  <si>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</si>
  <si>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</si>
  <si>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</si>
  <si>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</si>
  <si>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</si>
  <si>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</si>
  <si>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</si>
  <si>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</si>
  <si>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</si>
  <si>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</si>
  <si>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</si>
  <si>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</si>
  <si>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</si>
  <si>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</si>
  <si>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</si>
  <si>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</si>
  <si>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</si>
  <si>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</si>
  <si>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</si>
  <si>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</si>
  <si>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</si>
  <si>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</si>
  <si>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</si>
  <si>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</si>
  <si>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</si>
  <si>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</si>
  <si>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</si>
  <si>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</si>
  <si>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</si>
  <si>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</si>
  <si>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</si>
  <si>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</si>
  <si>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</si>
  <si>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</si>
  <si>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</si>
  <si>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</si>
  <si>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</si>
  <si>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</si>
  <si>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</si>
  <si>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</si>
  <si>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</si>
  <si>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</si>
  <si>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</si>
  <si>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</si>
  <si>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</si>
  <si>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</si>
  <si>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</si>
  <si>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</si>
  <si>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</si>
  <si>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</si>
  <si>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</si>
  <si>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</si>
  <si>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</si>
  <si>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</si>
  <si>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</si>
  <si>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</si>
  <si>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</si>
  <si>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</si>
  <si>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</si>
  <si>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</si>
  <si>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</si>
  <si>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</si>
  <si>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</si>
  <si>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</si>
  <si>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</si>
  <si>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</si>
  <si>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</si>
  <si>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</si>
  <si>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</si>
  <si>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</si>
  <si>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</si>
  <si>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</si>
  <si>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</si>
  <si>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</si>
  <si>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</si>
  <si>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</si>
  <si>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</si>
  <si>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</si>
  <si>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</si>
  <si>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</si>
  <si>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</si>
  <si>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</si>
  <si>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</si>
  <si>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</si>
  <si>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</si>
  <si>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</si>
  <si>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</si>
  <si>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</si>
  <si>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</si>
  <si>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</si>
  <si>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</si>
  <si>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</si>
  <si>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</si>
  <si>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</si>
  <si>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</si>
  <si>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</si>
  <si>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</si>
  <si>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</si>
  <si>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</si>
  <si>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</si>
  <si>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</si>
  <si>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</si>
  <si>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</si>
  <si>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</si>
  <si>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</si>
  <si>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</si>
  <si>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</si>
  <si>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</si>
  <si>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</si>
  <si>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</si>
  <si>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</si>
  <si>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</si>
  <si>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</si>
  <si>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</si>
  <si>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</si>
  <si>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</si>
  <si>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</si>
  <si>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</si>
  <si>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</si>
  <si>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</si>
  <si>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</si>
  <si>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</si>
  <si>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</si>
  <si>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</si>
  <si>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</si>
  <si>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</si>
  <si>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</si>
  <si>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</si>
  <si>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</si>
  <si>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</si>
  <si>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</si>
  <si>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</si>
  <si>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</si>
  <si>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</si>
  <si>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</si>
  <si>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</si>
  <si>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</si>
  <si>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</si>
  <si>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</si>
  <si>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</si>
  <si>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</si>
  <si>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</si>
  <si>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</si>
  <si>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</si>
  <si>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</si>
  <si>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</si>
  <si>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</si>
  <si>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</si>
  <si>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</si>
  <si>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</si>
  <si>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</si>
  <si>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</si>
  <si>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</si>
  <si>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</si>
  <si>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</si>
  <si>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</si>
  <si>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</si>
  <si>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</si>
  <si>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</si>
  <si>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</si>
  <si>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</si>
  <si>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</si>
  <si>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</si>
  <si>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</si>
  <si>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</si>
  <si>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</si>
  <si>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</si>
  <si>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</si>
  <si>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</si>
  <si>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</si>
  <si>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</si>
  <si>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</si>
  <si>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</si>
  <si>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</si>
  <si>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</si>
  <si>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</si>
  <si>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</si>
  <si>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</si>
  <si>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</si>
  <si>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</si>
  <si>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</si>
  <si>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</si>
  <si>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</si>
  <si>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</si>
  <si>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</si>
  <si>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</si>
  <si>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</si>
  <si>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</si>
  <si>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</si>
  <si>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</si>
  <si>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</si>
  <si>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</si>
  <si>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</si>
  <si>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</si>
  <si>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</si>
  <si>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</si>
  <si>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</si>
  <si>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</si>
  <si>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</si>
  <si>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</si>
  <si>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</si>
  <si>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</si>
  <si>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</si>
  <si>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</si>
  <si>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</si>
  <si>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</si>
  <si>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</si>
  <si>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</si>
  <si>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</si>
  <si>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</si>
  <si>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</si>
  <si>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</si>
  <si>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</si>
  <si>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</si>
  <si>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</si>
  <si>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</si>
  <si>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</si>
  <si>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</si>
  <si>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</si>
  <si>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</si>
  <si>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</si>
  <si>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</si>
  <si>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</si>
  <si>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</si>
  <si>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</si>
  <si>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</si>
  <si>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</si>
  <si>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</si>
  <si>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</si>
  <si>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</si>
  <si>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</si>
  <si>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</si>
  <si>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</si>
  <si>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</si>
  <si>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</si>
  <si>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</si>
  <si>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</si>
  <si>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</si>
  <si>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</si>
  <si>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</si>
  <si>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</si>
  <si>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</si>
  <si>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</si>
  <si>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</si>
  <si>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</si>
  <si>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</si>
  <si>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</si>
  <si>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</si>
  <si>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</si>
  <si>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</si>
  <si>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</si>
  <si>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</si>
  <si>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</si>
  <si>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</si>
  <si>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</si>
  <si>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</si>
  <si>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</si>
  <si>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</si>
  <si>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</si>
  <si>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</si>
  <si>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</si>
  <si>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</si>
  <si>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</si>
  <si>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</si>
  <si>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</si>
  <si>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</si>
  <si>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</si>
  <si>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</si>
  <si>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</si>
  <si>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</si>
  <si>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</si>
  <si>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</si>
  <si>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</si>
  <si>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</si>
  <si>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</si>
  <si>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</si>
  <si>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</si>
  <si>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</si>
  <si>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</si>
  <si>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</si>
  <si>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</si>
  <si>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</si>
  <si>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</si>
  <si>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</si>
  <si>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</si>
  <si>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</si>
  <si>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</si>
  <si>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</si>
  <si>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</si>
  <si>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</si>
  <si>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</si>
  <si>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</si>
  <si>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</si>
  <si>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</si>
  <si>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</si>
  <si>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</si>
  <si>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</si>
  <si>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</si>
  <si>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</si>
  <si>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</si>
  <si>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</si>
  <si>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</si>
  <si>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</si>
  <si>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</si>
  <si>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</si>
  <si>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</si>
  <si>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</si>
  <si>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</si>
  <si>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</si>
  <si>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</si>
  <si>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</si>
  <si>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</si>
  <si>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</si>
  <si>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</si>
  <si>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</si>
  <si>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</si>
  <si>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</si>
  <si>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</si>
  <si>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</si>
  <si>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</si>
  <si>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</si>
  <si>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</si>
  <si>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</si>
  <si>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</si>
  <si>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</si>
  <si>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</si>
  <si>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</si>
  <si>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</si>
  <si>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</si>
  <si>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</si>
  <si>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</si>
  <si>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</si>
  <si>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</si>
  <si>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</si>
  <si>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</si>
  <si>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</si>
  <si>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</si>
  <si>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</si>
  <si>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</si>
  <si>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</si>
  <si>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</si>
  <si>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</si>
  <si>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</si>
  <si>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</si>
  <si>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</si>
  <si>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</si>
  <si>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</si>
  <si>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</si>
  <si>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</si>
  <si>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</si>
  <si>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</si>
  <si>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</si>
  <si>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</si>
  <si>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</si>
  <si>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</si>
  <si>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</si>
  <si>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</si>
  <si>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</si>
  <si>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</si>
  <si>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</si>
  <si>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</si>
  <si>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</si>
  <si>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</si>
  <si>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</si>
  <si>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</si>
  <si>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</si>
  <si>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</si>
  <si>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</si>
  <si>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</si>
  <si>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</si>
  <si>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</si>
  <si>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</si>
  <si>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</si>
  <si>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</si>
  <si>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</si>
  <si>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</si>
  <si>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</si>
  <si>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</si>
  <si>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</si>
  <si>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</si>
  <si>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</si>
  <si>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</si>
  <si>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</si>
  <si>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</si>
  <si>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</si>
  <si>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</si>
  <si>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</si>
  <si>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</si>
  <si>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</si>
  <si>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</si>
  <si>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</si>
  <si>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</si>
  <si>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</si>
  <si>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</si>
  <si>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</si>
  <si>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</si>
  <si>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</si>
  <si>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</si>
  <si>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</si>
  <si>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</si>
  <si>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</si>
  <si>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</si>
  <si>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</si>
  <si>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</si>
  <si>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</si>
  <si>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</si>
  <si>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</si>
  <si>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</si>
  <si>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</si>
  <si>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</si>
  <si>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</si>
  <si>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</si>
  <si>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</si>
  <si>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</si>
  <si>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</si>
  <si>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</si>
  <si>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</si>
  <si>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</si>
  <si>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</si>
  <si>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</si>
  <si>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</si>
  <si>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</si>
  <si>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</si>
  <si>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</si>
  <si>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</si>
  <si>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</si>
  <si>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</si>
  <si>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</si>
  <si>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</si>
  <si>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</si>
  <si>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</si>
  <si>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</si>
  <si>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</si>
  <si>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</si>
  <si>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</si>
  <si>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</si>
  <si>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</si>
  <si>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</si>
  <si>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</si>
  <si>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</si>
  <si>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</si>
  <si>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</si>
  <si>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</si>
  <si>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</si>
  <si>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</si>
  <si>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</si>
  <si>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</si>
  <si>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</si>
  <si>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</si>
  <si>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</si>
  <si>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</si>
  <si>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</si>
  <si>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</si>
  <si>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</si>
  <si>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</si>
  <si>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</si>
  <si>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</si>
  <si>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</si>
  <si>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</si>
  <si>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</si>
  <si>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</si>
  <si>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</si>
  <si>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</si>
  <si>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</si>
  <si>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</si>
  <si>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</si>
  <si>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</si>
  <si>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</si>
  <si>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</si>
  <si>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</si>
  <si>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</si>
  <si>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</si>
  <si>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</si>
  <si>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</si>
  <si>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</si>
  <si>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</si>
  <si>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</si>
  <si>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</si>
  <si>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</si>
  <si>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</si>
  <si>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</si>
  <si>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</si>
  <si>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</si>
  <si>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</si>
  <si>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</si>
  <si>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</si>
  <si>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</si>
  <si>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</si>
  <si>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</si>
  <si>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</si>
  <si>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</si>
  <si>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</si>
  <si>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</si>
  <si>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</si>
  <si>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</si>
  <si>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</si>
  <si>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</si>
  <si>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</si>
  <si>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</si>
  <si>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</si>
  <si>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</si>
  <si>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</si>
  <si>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</si>
  <si>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</si>
  <si>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</si>
  <si>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</si>
  <si>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</si>
  <si>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</si>
  <si>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</si>
  <si>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</si>
  <si>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</si>
  <si>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</si>
  <si>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</si>
  <si>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</si>
  <si>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</si>
  <si>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</si>
  <si>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</si>
  <si>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</si>
  <si>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</si>
  <si>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</si>
  <si>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</si>
  <si>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</si>
  <si>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</si>
  <si>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</si>
  <si>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</si>
  <si>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</si>
  <si>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</si>
  <si>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</si>
  <si>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</si>
  <si>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</si>
  <si>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</si>
  <si>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</si>
  <si>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</si>
  <si>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</si>
  <si>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</si>
  <si>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</si>
  <si>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</si>
  <si>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</si>
  <si>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</si>
  <si>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</si>
  <si>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</si>
  <si>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</si>
  <si>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</si>
  <si>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</si>
  <si>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</si>
  <si>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</si>
  <si>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</si>
  <si>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</si>
  <si>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</si>
  <si>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</si>
  <si>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</si>
  <si>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</si>
  <si>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</si>
  <si>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</si>
  <si>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</si>
  <si>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</si>
  <si>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</si>
  <si>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</si>
  <si>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</si>
  <si>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</si>
  <si>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</si>
  <si>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</si>
  <si>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</si>
  <si>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</si>
  <si>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</si>
  <si>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</si>
  <si>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</si>
  <si>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</si>
  <si>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</si>
  <si>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</si>
  <si>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</si>
  <si>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</si>
  <si>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</si>
  <si>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</si>
  <si>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</si>
  <si>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</si>
  <si>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</si>
  <si>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</si>
  <si>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</si>
  <si>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</si>
  <si>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</si>
  <si>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</si>
  <si>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</si>
  <si>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</si>
  <si>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</si>
  <si>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</si>
  <si>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</si>
  <si>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</si>
  <si>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</si>
  <si>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</si>
  <si>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</si>
  <si>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</si>
  <si>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</si>
  <si>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</si>
  <si>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</si>
  <si>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</si>
  <si>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</si>
  <si>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</si>
  <si>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</si>
  <si>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</si>
  <si>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</si>
  <si>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</si>
  <si>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</si>
  <si>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</si>
  <si>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</si>
  <si>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</si>
  <si>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</si>
  <si>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</si>
  <si>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</si>
  <si>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</si>
  <si>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</si>
  <si>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</si>
  <si>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</si>
  <si>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</si>
  <si>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</si>
  <si>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</si>
  <si>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</si>
  <si>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</si>
  <si>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</si>
  <si>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</si>
  <si>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</si>
  <si>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</si>
  <si>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</si>
  <si>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</si>
  <si>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</si>
  <si>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</si>
  <si>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</si>
  <si>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</si>
  <si>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</si>
  <si>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</si>
  <si>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</si>
  <si>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</si>
  <si>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</si>
  <si>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</si>
  <si>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</si>
  <si>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</si>
  <si>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</si>
  <si>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</si>
  <si>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</si>
  <si>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</si>
  <si>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</si>
  <si>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</si>
  <si>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</si>
  <si>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</si>
  <si>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</si>
  <si>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</si>
  <si>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</si>
  <si>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</si>
  <si>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</si>
  <si>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</si>
  <si>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</si>
  <si>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</si>
  <si>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</si>
  <si>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</si>
  <si>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</si>
  <si>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</si>
  <si>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</si>
  <si>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</si>
  <si>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</si>
  <si>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</si>
  <si>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</si>
  <si>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</si>
  <si>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</si>
  <si>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</si>
  <si>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</si>
  <si>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</si>
  <si>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</si>
  <si>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</si>
  <si>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</si>
  <si>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</si>
  <si>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</si>
  <si>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</si>
  <si>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</si>
  <si>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</si>
  <si>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</si>
  <si>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</si>
  <si>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</si>
  <si>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</si>
  <si>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</si>
  <si>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</si>
  <si>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</si>
  <si>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</si>
  <si>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</si>
  <si>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</si>
  <si>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</si>
  <si>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</si>
  <si>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</si>
  <si>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</si>
  <si>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</si>
  <si>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</si>
  <si>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</si>
  <si>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</si>
  <si>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</si>
  <si>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</si>
  <si>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</si>
  <si>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</si>
  <si>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</si>
  <si>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</si>
  <si>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</si>
  <si>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</si>
  <si>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</si>
  <si>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</si>
  <si>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</si>
  <si>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</si>
  <si>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</si>
  <si>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</si>
  <si>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</si>
  <si>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</si>
  <si>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</si>
  <si>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</si>
  <si>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</si>
  <si>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</si>
  <si>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</si>
  <si>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</si>
  <si>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</si>
  <si>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</si>
  <si>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</si>
  <si>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</si>
  <si>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</si>
  <si>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</si>
  <si>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</si>
  <si>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</si>
  <si>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</si>
  <si>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</si>
  <si>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</si>
  <si>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</si>
  <si>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</si>
  <si>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</si>
  <si>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</si>
  <si>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</si>
  <si>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</si>
  <si>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</si>
  <si>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</si>
  <si>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</si>
  <si>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</si>
  <si>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</si>
  <si>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</si>
  <si>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</si>
  <si>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</si>
  <si>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</si>
  <si>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</si>
  <si>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</si>
  <si>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</si>
  <si>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</si>
  <si>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</si>
  <si>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</si>
  <si>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</si>
  <si>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</si>
  <si>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</si>
  <si>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</si>
  <si>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</si>
  <si>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</si>
  <si>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</si>
  <si>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</si>
  <si>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</si>
  <si>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</si>
  <si>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</si>
  <si>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</si>
  <si>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</si>
  <si>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</si>
  <si>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</si>
  <si>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</si>
  <si>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</si>
  <si>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</si>
  <si>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</si>
  <si>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</si>
  <si>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</si>
  <si>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</si>
  <si>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</si>
  <si>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</si>
  <si>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</si>
  <si>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</si>
  <si>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</si>
  <si>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</si>
  <si>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</si>
  <si>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</si>
  <si>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</si>
  <si>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</si>
  <si>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</si>
  <si>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</si>
  <si>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</si>
  <si>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</si>
  <si>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</si>
  <si>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</si>
  <si>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</si>
  <si>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</si>
  <si>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</si>
  <si>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</si>
  <si>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</si>
  <si>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</si>
  <si>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</si>
  <si>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</si>
  <si>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</si>
  <si>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</si>
  <si>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</si>
  <si>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</si>
  <si>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</si>
  <si>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</si>
  <si>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</si>
  <si>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</si>
  <si>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</si>
  <si>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</si>
  <si>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</si>
  <si>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</si>
  <si>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</si>
  <si>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</si>
  <si>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</si>
  <si>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</si>
  <si>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</si>
  <si>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</si>
  <si>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</si>
  <si>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</si>
  <si>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</si>
  <si>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</si>
  <si>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</si>
  <si>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</si>
  <si>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</si>
  <si>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</si>
  <si>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</si>
  <si>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</si>
  <si>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</si>
  <si>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</si>
  <si>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</si>
  <si>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</si>
  <si>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</si>
  <si>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</si>
  <si>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</si>
  <si>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</si>
  <si>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</si>
  <si>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</si>
  <si>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</si>
  <si>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</si>
  <si>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</si>
  <si>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</si>
  <si>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</si>
  <si>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</si>
  <si>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</si>
  <si>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</si>
  <si>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</si>
  <si>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</si>
  <si>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</si>
  <si>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</si>
  <si>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</si>
  <si>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</si>
  <si>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</si>
  <si>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</si>
  <si>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</si>
  <si>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</si>
  <si>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</si>
  <si>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</si>
  <si>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</si>
  <si>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</si>
  <si>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</si>
  <si>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</si>
  <si>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</si>
  <si>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</si>
  <si>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</si>
  <si>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</si>
  <si>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</si>
  <si>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</si>
  <si>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</si>
  <si>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</si>
  <si>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</si>
  <si>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</si>
  <si>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</si>
  <si>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</si>
  <si>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</si>
  <si>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</si>
  <si>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</si>
  <si>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</si>
  <si>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</si>
  <si>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</si>
  <si>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</si>
  <si>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</si>
  <si>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</si>
  <si>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</si>
  <si>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</si>
  <si>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</si>
  <si>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</si>
  <si>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</si>
  <si>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</si>
  <si>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</si>
  <si>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</si>
  <si>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</si>
  <si>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</si>
  <si>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</si>
  <si>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</si>
  <si>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</si>
  <si>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</si>
  <si>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</si>
  <si>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</si>
  <si>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</si>
  <si>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</si>
  <si>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</si>
  <si>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</si>
  <si>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</si>
  <si>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</si>
  <si>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</si>
  <si>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</si>
  <si>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</si>
  <si>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</si>
  <si>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</si>
  <si>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</si>
  <si>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</si>
  <si>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</si>
  <si>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</si>
  <si>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</si>
  <si>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</si>
  <si>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</si>
  <si>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</si>
  <si>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</si>
  <si>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</si>
  <si>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</si>
  <si>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</si>
  <si>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</si>
  <si>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</si>
  <si>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</si>
  <si>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</si>
  <si>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</si>
  <si>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</si>
  <si>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</si>
  <si>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</si>
  <si>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</si>
  <si>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</si>
  <si>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</si>
  <si>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</si>
  <si>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</si>
  <si>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</si>
  <si>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</si>
  <si>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</si>
  <si>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</si>
  <si>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</si>
  <si>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</si>
  <si>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</si>
  <si>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</si>
  <si>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</si>
  <si>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</si>
  <si>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</si>
  <si>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</si>
  <si>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</si>
  <si>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</si>
  <si>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</si>
  <si>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</si>
  <si>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</si>
  <si>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</si>
  <si>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</si>
  <si>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</si>
  <si>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</si>
  <si>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</si>
  <si>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</si>
  <si>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</si>
  <si>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</si>
  <si>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</si>
  <si>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</si>
  <si>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</si>
  <si>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</si>
  <si>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</si>
  <si>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</si>
  <si>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</si>
  <si>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</si>
  <si>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</si>
  <si>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</si>
  <si>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</si>
  <si>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</si>
  <si>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</si>
  <si>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</si>
  <si>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</si>
  <si>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</si>
  <si>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</si>
  <si>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</si>
  <si>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</si>
  <si>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</si>
  <si>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</si>
  <si>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</si>
  <si>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</si>
  <si>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</si>
  <si>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</si>
  <si>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</si>
  <si>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</si>
  <si>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</si>
  <si>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</si>
  <si>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</si>
  <si>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</si>
  <si>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</si>
  <si>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</si>
  <si>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</si>
  <si>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</si>
  <si>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</si>
  <si>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</si>
  <si>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</si>
  <si>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</si>
  <si>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</si>
  <si>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</si>
  <si>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</si>
  <si>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</si>
  <si>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</si>
  <si>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</si>
  <si>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</si>
  <si>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</si>
  <si>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</si>
  <si>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</si>
  <si>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</si>
  <si>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</si>
  <si>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</si>
  <si>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</si>
  <si>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</si>
  <si>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</si>
  <si>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</si>
  <si>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</si>
  <si>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</si>
  <si>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</si>
  <si>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</si>
  <si>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</si>
  <si>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</si>
  <si>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</si>
  <si>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</si>
  <si>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</si>
  <si>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</si>
  <si>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</si>
  <si>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</si>
  <si>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</si>
  <si>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</si>
  <si>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</si>
  <si>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</si>
  <si>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</si>
  <si>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</si>
  <si>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</si>
  <si>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</si>
  <si>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</si>
  <si>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</si>
  <si>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</si>
  <si>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</si>
  <si>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</si>
  <si>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</si>
  <si>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</si>
  <si>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</si>
  <si>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</si>
  <si>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</si>
  <si>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</si>
  <si>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</si>
  <si>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</si>
  <si>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</si>
  <si>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</si>
  <si>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</si>
  <si>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</si>
  <si>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</si>
  <si>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</si>
  <si>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</si>
  <si>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</si>
  <si>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</si>
  <si>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</si>
  <si>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</si>
  <si>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</si>
  <si>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</si>
  <si>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</si>
  <si>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</si>
  <si>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</si>
  <si>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</si>
  <si>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</si>
  <si>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</si>
  <si>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</si>
  <si>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</si>
  <si>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</si>
  <si>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</si>
  <si>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</si>
  <si>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</si>
  <si>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</si>
  <si>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</si>
  <si>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</si>
  <si>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</si>
  <si>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</si>
  <si>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</si>
  <si>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</si>
  <si>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</si>
  <si>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</si>
  <si>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</si>
  <si>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</si>
  <si>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</si>
  <si>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</si>
  <si>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</si>
  <si>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</si>
  <si>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</si>
  <si>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</si>
  <si>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</si>
  <si>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</si>
  <si>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</si>
  <si>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</si>
  <si>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</si>
  <si>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</si>
  <si>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</si>
  <si>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</si>
  <si>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</si>
  <si>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</si>
  <si>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</si>
  <si>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</si>
  <si>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</si>
  <si>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</si>
  <si>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</si>
  <si>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</si>
  <si>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</si>
  <si>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</si>
  <si>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</si>
  <si>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</si>
  <si>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</si>
  <si>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</si>
  <si>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</si>
  <si>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</si>
  <si>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</si>
  <si>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</si>
  <si>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</si>
  <si>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</si>
  <si>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</si>
  <si>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</si>
  <si>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</si>
  <si>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</si>
  <si>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</si>
  <si>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</si>
  <si>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</si>
  <si>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</si>
  <si>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</si>
  <si>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</si>
  <si>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</si>
  <si>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</si>
  <si>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</si>
  <si>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</si>
  <si>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</si>
  <si>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</si>
  <si>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</si>
  <si>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</si>
  <si>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</si>
  <si>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</si>
  <si>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</si>
  <si>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</si>
  <si>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</si>
  <si>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</si>
  <si>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</si>
  <si>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</si>
  <si>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</si>
  <si>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</si>
  <si>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</si>
  <si>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</si>
  <si>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</si>
  <si>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</si>
  <si>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</si>
  <si>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</si>
  <si>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</si>
  <si>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</si>
  <si>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</si>
  <si>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</si>
  <si>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</si>
  <si>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</si>
  <si>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</si>
  <si>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</si>
  <si>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</si>
  <si>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</si>
  <si>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</si>
  <si>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</si>
  <si>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</si>
  <si>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</si>
  <si>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</si>
  <si>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</si>
  <si>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</si>
  <si>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</si>
  <si>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</si>
  <si>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</si>
  <si>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</si>
  <si>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</si>
  <si>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</si>
  <si>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</si>
  <si>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</si>
  <si>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</si>
  <si>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</si>
  <si>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</si>
  <si>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</si>
  <si>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</si>
  <si>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</si>
  <si>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</si>
  <si>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</si>
  <si>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</si>
  <si>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</si>
  <si>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</si>
  <si>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</si>
  <si>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</si>
  <si>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</si>
  <si>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</si>
  <si>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</si>
  <si>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</si>
  <si>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</si>
  <si>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</si>
  <si>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</si>
  <si>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</si>
  <si>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</si>
  <si>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</si>
  <si>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</si>
  <si>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</si>
  <si>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</si>
  <si>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</si>
  <si>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</si>
  <si>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</si>
  <si>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</si>
  <si>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</si>
  <si>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</si>
  <si>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</si>
  <si>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</si>
  <si>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</si>
  <si>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</si>
  <si>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</si>
  <si>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</si>
  <si>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</si>
  <si>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</si>
  <si>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</si>
  <si>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</si>
  <si>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</si>
  <si>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</si>
  <si>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</si>
  <si>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</si>
  <si>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</si>
  <si>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</si>
  <si>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</si>
  <si>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</si>
  <si>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</si>
  <si>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</si>
  <si>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</si>
  <si>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</si>
  <si>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</si>
  <si>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</si>
  <si>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</si>
  <si>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</si>
  <si>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</si>
  <si>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</si>
  <si>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</si>
  <si>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</si>
  <si>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</si>
  <si>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</si>
  <si>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</si>
  <si>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</si>
  <si>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</si>
  <si>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</si>
  <si>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</si>
  <si>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</si>
  <si>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</si>
  <si>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</si>
  <si>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</si>
  <si>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</si>
  <si>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</si>
  <si>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</si>
  <si>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</si>
  <si>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</si>
  <si>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</si>
  <si>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</si>
  <si>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</si>
  <si>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</si>
  <si>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</si>
  <si>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</si>
  <si>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</si>
  <si>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</si>
  <si>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</si>
  <si>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</si>
  <si>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</si>
  <si>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</si>
  <si>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</si>
  <si>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</si>
  <si>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</si>
  <si>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</si>
  <si>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</si>
  <si>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</si>
  <si>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</si>
  <si>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</si>
  <si>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</si>
  <si>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</si>
  <si>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</si>
  <si>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</si>
  <si>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</si>
  <si>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</si>
  <si>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</si>
  <si>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</si>
  <si>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</si>
  <si>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</si>
  <si>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</si>
  <si>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</si>
  <si>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</si>
  <si>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</si>
  <si>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</si>
  <si>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</si>
  <si>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</si>
  <si>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</si>
  <si>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</si>
  <si>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</si>
  <si>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</si>
  <si>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</si>
  <si>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</si>
  <si>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</si>
  <si>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</si>
  <si>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</si>
  <si>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</si>
  <si>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</si>
  <si>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</si>
  <si>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</si>
  <si>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</si>
  <si>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</si>
  <si>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</si>
  <si>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</si>
  <si>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</si>
  <si>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</si>
  <si>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</si>
  <si>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</si>
  <si>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</si>
  <si>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</si>
  <si>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</si>
  <si>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</si>
  <si>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</si>
  <si>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</si>
  <si>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</si>
  <si>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</si>
  <si>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</si>
  <si>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</si>
  <si>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</si>
  <si>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</si>
  <si>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</si>
  <si>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</si>
  <si>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</si>
  <si>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</si>
  <si>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</si>
  <si>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</si>
  <si>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</si>
  <si>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</si>
  <si>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</si>
  <si>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</si>
  <si>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</si>
  <si>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</si>
  <si>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</si>
  <si>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</si>
  <si>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</si>
  <si>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</si>
  <si>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</si>
  <si>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</si>
  <si>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</si>
  <si>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</si>
  <si>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</si>
  <si>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</si>
  <si>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</si>
  <si>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</si>
  <si>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</si>
  <si>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</si>
  <si>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</si>
  <si>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</si>
  <si>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</si>
  <si>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</si>
  <si>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</si>
  <si>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</si>
  <si>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</si>
  <si>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</si>
  <si>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</si>
  <si>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</si>
  <si>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</si>
  <si>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</si>
  <si>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</si>
  <si>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</si>
  <si>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</si>
  <si>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</si>
  <si>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</si>
  <si>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</si>
  <si>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</si>
  <si>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</si>
  <si>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</si>
  <si>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</si>
  <si>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</si>
  <si>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</si>
  <si>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</si>
  <si>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</si>
  <si>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</si>
  <si>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</si>
  <si>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</si>
  <si>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</si>
  <si>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</si>
  <si>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</si>
  <si>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</si>
  <si>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</si>
  <si>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</si>
  <si>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</si>
  <si>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</si>
  <si>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</si>
  <si>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</si>
  <si>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</si>
  <si>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</si>
  <si>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</si>
  <si>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</si>
  <si>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</si>
  <si>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</si>
  <si>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</si>
  <si>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</si>
  <si>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</si>
  <si>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</si>
  <si>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</si>
  <si>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</si>
  <si>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</si>
  <si>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</si>
  <si>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</si>
  <si>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</si>
  <si>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</si>
  <si>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</si>
  <si>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</si>
  <si>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</si>
  <si>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</si>
  <si>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</si>
  <si>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</si>
  <si>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</si>
  <si>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</si>
  <si>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</si>
  <si>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</si>
  <si>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</si>
  <si>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</si>
  <si>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</si>
  <si>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</si>
  <si>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</si>
  <si>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</si>
  <si>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</si>
  <si>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</si>
  <si>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</si>
  <si>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</si>
  <si>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</si>
  <si>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</si>
  <si>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</si>
  <si>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</si>
  <si>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</si>
  <si>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</si>
  <si>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</si>
  <si>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</si>
  <si>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</si>
  <si>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</si>
  <si>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</si>
  <si>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</si>
  <si>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</si>
  <si>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</si>
  <si>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</si>
  <si>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</si>
  <si>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</si>
  <si>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</si>
  <si>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</si>
  <si>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</si>
  <si>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</si>
  <si>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</si>
  <si>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</si>
  <si>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</si>
  <si>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</si>
  <si>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</si>
  <si>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</si>
  <si>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</si>
  <si>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</si>
  <si>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</si>
  <si>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</si>
  <si>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</si>
  <si>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</si>
  <si>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</si>
  <si>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</si>
  <si>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</si>
  <si>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</si>
  <si>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</si>
  <si>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</si>
  <si>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</si>
  <si>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</si>
  <si>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</si>
  <si>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</si>
  <si>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</si>
  <si>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</si>
  <si>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</si>
  <si>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</si>
  <si>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</si>
  <si>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</si>
  <si>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</si>
  <si>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</si>
  <si>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</si>
  <si>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</si>
  <si>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</si>
  <si>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</si>
  <si>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</si>
  <si>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</si>
  <si>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</si>
  <si>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</si>
  <si>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</si>
  <si>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</si>
  <si>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</si>
  <si>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</si>
  <si>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</si>
  <si>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</si>
  <si>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</si>
  <si>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</si>
  <si>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</si>
  <si>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</si>
  <si>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</si>
  <si>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</si>
  <si>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</si>
  <si>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</si>
  <si>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</si>
  <si>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</si>
  <si>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</si>
  <si>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</si>
  <si>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</si>
  <si>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</si>
  <si>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</si>
  <si>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</si>
  <si>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</si>
  <si>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</si>
  <si>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</si>
  <si>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</si>
  <si>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</si>
  <si>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</si>
  <si>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</si>
  <si>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</si>
  <si>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</si>
  <si>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</si>
  <si>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</si>
  <si>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</si>
  <si>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</si>
  <si>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</si>
  <si>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</si>
  <si>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</si>
  <si>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</si>
  <si>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</si>
  <si>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</si>
  <si>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</si>
  <si>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</si>
  <si>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</si>
  <si>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</si>
  <si>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</si>
  <si>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</si>
  <si>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</si>
  <si>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</si>
  <si>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</si>
  <si>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</si>
  <si>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</si>
  <si>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</si>
  <si>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</si>
  <si>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</si>
  <si>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</si>
  <si>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</si>
  <si>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</si>
  <si>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</si>
  <si>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</si>
  <si>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</si>
  <si>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</si>
  <si>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</si>
  <si>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</si>
  <si>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</si>
  <si>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</si>
  <si>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</si>
  <si>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</si>
  <si>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</si>
  <si>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</si>
  <si>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</si>
  <si>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</si>
  <si>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</si>
  <si>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</si>
  <si>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</si>
  <si>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</si>
  <si>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</si>
  <si>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</si>
  <si>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</si>
  <si>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</si>
  <si>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</si>
  <si>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</si>
  <si>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</si>
  <si>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</si>
  <si>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</si>
  <si>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</si>
  <si>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</si>
  <si>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</si>
  <si>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</si>
  <si>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</si>
  <si>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</si>
  <si>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</si>
  <si>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</si>
  <si>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</si>
  <si>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</si>
  <si>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</si>
  <si>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</si>
  <si>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</si>
  <si>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</si>
  <si>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</si>
  <si>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</si>
  <si>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</si>
  <si>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</si>
  <si>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</si>
  <si>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</si>
  <si>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</si>
  <si>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</si>
  <si>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</si>
  <si>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</si>
  <si>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</si>
  <si>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</si>
  <si>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</si>
  <si>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</si>
  <si>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</si>
  <si>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</si>
  <si>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</si>
  <si>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</si>
  <si>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</si>
  <si>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</si>
  <si>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</si>
  <si>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</si>
  <si>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</si>
  <si>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</si>
  <si>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</si>
  <si>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</si>
  <si>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</si>
  <si>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</si>
  <si>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</si>
  <si>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</si>
  <si>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</si>
  <si>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</si>
  <si>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</si>
  <si>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</si>
  <si>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</si>
  <si>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</si>
  <si>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</si>
  <si>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</si>
  <si>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</si>
  <si>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</si>
  <si>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</si>
  <si>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</si>
  <si>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</si>
  <si>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</si>
  <si>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</si>
  <si>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</si>
  <si>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</si>
  <si>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</si>
  <si>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</si>
  <si>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</si>
  <si>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</si>
  <si>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</si>
  <si>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</si>
  <si>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</si>
  <si>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</si>
  <si>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</si>
  <si>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</si>
  <si>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</si>
  <si>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</si>
  <si>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</si>
  <si>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</si>
  <si>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</si>
  <si>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</si>
  <si>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</si>
  <si>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</si>
  <si>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</si>
  <si>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</si>
  <si>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</si>
  <si>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</si>
  <si>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</si>
  <si>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</si>
  <si>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</si>
  <si>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</si>
  <si>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</si>
  <si>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</si>
  <si>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</si>
  <si>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</si>
  <si>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</si>
  <si>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</si>
  <si>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</si>
  <si>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</si>
  <si>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</si>
  <si>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</si>
  <si>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</si>
  <si>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</si>
  <si>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</si>
  <si>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</si>
  <si>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</si>
  <si>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</si>
  <si>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</si>
  <si>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</si>
  <si>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</si>
  <si>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</si>
  <si>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</si>
  <si>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</si>
  <si>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</si>
  <si>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</si>
  <si>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</si>
  <si>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</si>
  <si>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</si>
  <si>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</si>
  <si>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</si>
  <si>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</si>
  <si>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</si>
  <si>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</si>
  <si>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</si>
  <si>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</si>
  <si>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</si>
  <si>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</si>
  <si>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</si>
  <si>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</si>
  <si>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</si>
  <si>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</si>
  <si>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</si>
  <si>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</si>
  <si>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</si>
  <si>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</si>
  <si>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</si>
  <si>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</si>
  <si>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</si>
  <si>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</si>
  <si>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</si>
  <si>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</si>
  <si>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</si>
  <si>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</si>
  <si>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</si>
  <si>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</si>
  <si>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</si>
  <si>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</si>
  <si>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</si>
  <si>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</si>
  <si>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</si>
  <si>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</si>
  <si>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</si>
  <si>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</si>
  <si>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</si>
  <si>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</si>
  <si>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</si>
  <si>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</si>
  <si>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</si>
  <si>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</si>
  <si>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</si>
  <si>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</si>
  <si>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</si>
  <si>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</si>
  <si>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</si>
  <si>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</si>
  <si>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</si>
  <si>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</si>
  <si>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</si>
  <si>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</si>
  <si>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</si>
  <si>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</si>
  <si>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</si>
  <si>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</si>
  <si>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</si>
  <si>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</si>
  <si>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</si>
  <si>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</si>
  <si>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</si>
  <si>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</si>
  <si>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</si>
  <si>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</si>
  <si>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</si>
  <si>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</si>
  <si>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</si>
  <si>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</si>
  <si>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</si>
  <si>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</si>
  <si>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</si>
  <si>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</si>
  <si>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</si>
  <si>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</si>
  <si>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</si>
  <si>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</si>
  <si>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</si>
  <si>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</si>
  <si>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</si>
  <si>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</si>
  <si>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</si>
  <si>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</si>
  <si>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</si>
  <si>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</si>
  <si>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</si>
  <si>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</si>
  <si>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</si>
  <si>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</si>
  <si>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</si>
  <si>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</si>
  <si>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</si>
  <si>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</si>
  <si>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</si>
  <si>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</si>
  <si>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</si>
  <si>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</si>
  <si>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</si>
  <si>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</si>
  <si>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</si>
  <si>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</si>
  <si>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</si>
  <si>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</si>
  <si>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</si>
  <si>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</si>
  <si>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</si>
  <si>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</si>
  <si>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</si>
  <si>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</si>
  <si>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</si>
  <si>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</si>
  <si>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</si>
  <si>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</si>
  <si>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</si>
  <si>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</si>
  <si>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</si>
  <si>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</si>
  <si>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</si>
  <si>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</si>
  <si>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</si>
  <si>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</si>
  <si>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</si>
  <si>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</si>
  <si>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</si>
  <si>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</si>
  <si>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</si>
  <si>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</si>
  <si>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</si>
  <si>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</si>
  <si>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</si>
  <si>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</si>
  <si>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</si>
  <si>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</si>
  <si>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</si>
  <si>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</si>
  <si>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</si>
  <si>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</si>
  <si>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</si>
  <si>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</si>
  <si>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</si>
  <si>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</si>
  <si>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</si>
  <si>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</si>
  <si>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</si>
  <si>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</si>
  <si>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</si>
  <si>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</si>
  <si>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</si>
  <si>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</si>
  <si>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</si>
  <si>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</si>
  <si>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</si>
  <si>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</si>
  <si>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</si>
  <si>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</si>
  <si>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</si>
  <si>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</si>
  <si>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</si>
  <si>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</si>
  <si>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</si>
  <si>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</si>
  <si>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</si>
  <si>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</si>
  <si>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</si>
  <si>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</si>
  <si>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</si>
  <si>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</si>
  <si>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</si>
  <si>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</si>
  <si>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</si>
  <si>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</si>
  <si>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</si>
  <si>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</si>
  <si>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</si>
  <si>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</si>
  <si>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</si>
  <si>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</si>
  <si>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</si>
  <si>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</si>
  <si>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</si>
  <si>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</si>
  <si>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</si>
  <si>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</si>
  <si>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</si>
  <si>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</si>
  <si>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</si>
  <si>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</si>
  <si>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</si>
  <si>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</si>
  <si>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</si>
  <si>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</si>
  <si>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</si>
  <si>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</si>
  <si>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</si>
  <si>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</si>
  <si>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</si>
  <si>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</si>
  <si>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</si>
  <si>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</si>
  <si>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</si>
  <si>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</si>
  <si>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</si>
  <si>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</si>
  <si>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</si>
  <si>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</si>
  <si>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</si>
  <si>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</si>
  <si>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</si>
  <si>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</si>
  <si>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</si>
  <si>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</si>
  <si>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</si>
  <si>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</si>
  <si>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</si>
  <si>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</si>
  <si>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</si>
  <si>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</si>
  <si>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</si>
  <si>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</si>
  <si>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</si>
  <si>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</si>
  <si>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</si>
  <si>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</si>
  <si>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</si>
  <si>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</si>
  <si>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</si>
  <si>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</si>
  <si>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</si>
  <si>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</si>
  <si>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</si>
  <si>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</si>
  <si>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</si>
  <si>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</si>
  <si>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</si>
  <si>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</si>
  <si>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</si>
  <si>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</si>
  <si>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</si>
  <si>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</si>
  <si>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</si>
  <si>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</si>
  <si>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</si>
  <si>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</si>
  <si>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</si>
  <si>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</si>
  <si>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</si>
  <si>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</si>
  <si>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</si>
  <si>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</si>
  <si>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</si>
  <si>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</si>
  <si>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</si>
  <si>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</si>
  <si>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</si>
  <si>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</si>
  <si>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</si>
  <si>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</si>
  <si>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</si>
  <si>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</si>
  <si>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</si>
  <si>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</si>
  <si>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</si>
  <si>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</si>
  <si>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</si>
  <si>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</si>
  <si>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</si>
  <si>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</si>
  <si>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</si>
  <si>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</si>
  <si>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</si>
  <si>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</si>
  <si>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</si>
  <si>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</si>
  <si>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</si>
  <si>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</si>
  <si>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</si>
  <si>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</si>
  <si>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</si>
  <si>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</si>
  <si>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</si>
  <si>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</si>
  <si>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</si>
  <si>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</si>
  <si>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</si>
  <si>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</si>
  <si>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</si>
  <si>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</si>
  <si>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</si>
  <si>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</si>
  <si>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</si>
  <si>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</si>
  <si>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</si>
  <si>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</si>
  <si>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</si>
  <si>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</si>
  <si>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</si>
  <si>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</si>
  <si>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</si>
  <si>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</si>
  <si>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</si>
  <si>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</si>
  <si>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</si>
  <si>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</si>
  <si>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</si>
  <si>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</si>
  <si>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</si>
  <si>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</si>
  <si>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</si>
  <si>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</si>
  <si>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</si>
  <si>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</si>
  <si>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</si>
  <si>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</si>
  <si>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</si>
  <si>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</si>
  <si>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</si>
  <si>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</si>
  <si>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</si>
  <si>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</si>
  <si>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</si>
  <si>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</si>
  <si>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</si>
  <si>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</si>
  <si>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</si>
  <si>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</si>
  <si>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</si>
  <si>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</si>
  <si>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</si>
  <si>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</si>
  <si>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</si>
  <si>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</si>
  <si>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</si>
  <si>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</si>
  <si>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</si>
  <si>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</si>
  <si>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</si>
  <si>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</si>
  <si>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</si>
  <si>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</si>
  <si>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</si>
  <si>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</si>
  <si>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</si>
  <si>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</si>
  <si>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</si>
  <si>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</si>
  <si>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</si>
  <si>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</si>
  <si>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</si>
  <si>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</si>
  <si>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</si>
  <si>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</si>
  <si>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</si>
  <si>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</si>
  <si>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</si>
  <si>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</si>
  <si>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</si>
  <si>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</si>
  <si>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</si>
  <si>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</si>
  <si>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</si>
  <si>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</si>
  <si>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</si>
  <si>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</si>
  <si>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</si>
  <si>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</si>
  <si>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</si>
  <si>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</si>
  <si>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</si>
  <si>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</si>
  <si>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</si>
  <si>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</si>
  <si>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</si>
  <si>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</si>
  <si>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</si>
  <si>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</si>
  <si>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</si>
  <si>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</si>
  <si>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</si>
  <si>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</si>
  <si>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</si>
  <si>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</si>
  <si>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</si>
  <si>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</si>
  <si>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</si>
  <si>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</si>
  <si>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</si>
  <si>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</si>
  <si>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</si>
  <si>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</si>
  <si>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</si>
  <si>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</si>
  <si>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</si>
  <si>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</si>
  <si>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</si>
  <si>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</si>
  <si>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</si>
  <si>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</si>
  <si>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</si>
  <si>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</si>
  <si>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</si>
  <si>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</si>
  <si>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</si>
  <si>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</si>
  <si>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</si>
  <si>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</si>
  <si>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</si>
  <si>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</si>
  <si>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</si>
  <si>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</si>
  <si>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</si>
  <si>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</si>
  <si>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</si>
  <si>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</si>
  <si>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</si>
  <si>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</si>
  <si>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</si>
  <si>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</si>
  <si>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</si>
  <si>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</si>
  <si>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</si>
  <si>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</si>
  <si>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</si>
  <si>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</si>
  <si>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</si>
  <si>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</si>
  <si>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</si>
  <si>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</si>
  <si>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</si>
  <si>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</si>
  <si>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</si>
  <si>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</si>
  <si>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</si>
  <si>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</si>
  <si>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</si>
  <si>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</si>
  <si>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</si>
  <si>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</si>
  <si>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</si>
  <si>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</si>
  <si>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</si>
  <si>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</si>
  <si>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</si>
  <si>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</si>
  <si>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</si>
  <si>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</si>
  <si>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</si>
  <si>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</si>
  <si>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</si>
  <si>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</si>
  <si>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</si>
  <si>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</si>
  <si>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</si>
  <si>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</si>
  <si>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</si>
  <si>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</si>
  <si>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</si>
  <si>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</si>
  <si>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</si>
  <si>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</si>
  <si>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</si>
  <si>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</si>
  <si>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</si>
  <si>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</si>
  <si>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</si>
  <si>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</si>
  <si>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</si>
  <si>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</si>
  <si>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</si>
  <si>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</si>
  <si>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</si>
  <si>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</si>
  <si>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</si>
  <si>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</si>
  <si>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</si>
  <si>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</si>
  <si>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</si>
  <si>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</si>
  <si>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</si>
  <si>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</si>
  <si>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</si>
  <si>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</si>
  <si>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</si>
  <si>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</si>
  <si>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</si>
  <si>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</si>
  <si>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</si>
  <si>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</si>
  <si>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</si>
  <si>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</si>
  <si>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</si>
  <si>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</si>
  <si>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</si>
  <si>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</si>
  <si>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</si>
  <si>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</si>
  <si>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</si>
  <si>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</si>
  <si>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</si>
  <si>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</si>
  <si>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</si>
  <si>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</si>
  <si>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</si>
  <si>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</si>
  <si>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</si>
  <si>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</si>
  <si>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</si>
  <si>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</si>
  <si>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</si>
  <si>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</si>
  <si>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</si>
  <si>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</si>
  <si>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</si>
  <si>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</si>
  <si>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</si>
  <si>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</si>
  <si>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</si>
  <si>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</si>
  <si>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</si>
  <si>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</si>
  <si>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</si>
  <si>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</si>
  <si>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</si>
  <si>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</si>
  <si>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</si>
  <si>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</si>
  <si>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</si>
  <si>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</si>
  <si>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</si>
  <si>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</si>
  <si>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</si>
  <si>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</si>
  <si>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</si>
  <si>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</si>
  <si>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</si>
  <si>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</si>
  <si>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</si>
  <si>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</si>
  <si>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</si>
  <si>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</si>
  <si>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</si>
  <si>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</si>
  <si>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</si>
  <si>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</si>
  <si>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</si>
  <si>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</si>
  <si>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</si>
  <si>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</si>
  <si>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</si>
  <si>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</si>
  <si>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</si>
  <si>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</si>
  <si>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</si>
  <si>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</si>
  <si>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</si>
  <si>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</si>
  <si>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</si>
  <si>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</si>
  <si>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</si>
  <si>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</si>
  <si>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</si>
  <si>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</si>
  <si>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</si>
  <si>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</si>
  <si>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</si>
  <si>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</si>
  <si>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</si>
  <si>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</si>
  <si>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</si>
  <si>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</si>
  <si>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</si>
  <si>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</si>
  <si>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</si>
  <si>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</si>
  <si>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</si>
  <si>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</si>
  <si>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</si>
  <si>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</si>
  <si>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</si>
  <si>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</si>
  <si>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</si>
  <si>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</si>
  <si>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</si>
  <si>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</si>
  <si>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</si>
  <si>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</si>
  <si>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</si>
  <si>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</si>
  <si>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</si>
  <si>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</si>
  <si>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</si>
  <si>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</si>
  <si>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</si>
  <si>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</si>
  <si>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</si>
  <si>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</si>
  <si>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</si>
  <si>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</si>
  <si>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</si>
  <si>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</si>
  <si>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</si>
  <si>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</si>
  <si>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</si>
  <si>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</si>
  <si>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</si>
  <si>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</si>
  <si>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</si>
  <si>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</si>
  <si>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</si>
  <si>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</si>
  <si>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</si>
  <si>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</si>
  <si>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</si>
  <si>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</si>
  <si>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</si>
  <si>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</si>
  <si>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</si>
  <si>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</si>
  <si>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</si>
  <si>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</si>
  <si>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</si>
  <si>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</si>
  <si>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</si>
  <si>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</si>
  <si>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</si>
  <si>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</si>
  <si>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</si>
  <si>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</si>
  <si>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</si>
  <si>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</si>
  <si>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</si>
  <si>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</si>
  <si>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</si>
  <si>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</si>
  <si>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</si>
  <si>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</si>
  <si>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</si>
  <si>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</si>
  <si>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</si>
  <si>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</si>
  <si>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</si>
  <si>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</si>
  <si>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</si>
  <si>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</si>
  <si>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</si>
  <si>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</si>
  <si>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</si>
  <si>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</si>
  <si>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</si>
  <si>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</si>
  <si>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</si>
  <si>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</si>
  <si>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</si>
  <si>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</si>
  <si>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</si>
  <si>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</si>
  <si>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</si>
  <si>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</si>
  <si>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</si>
  <si>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</si>
  <si>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</si>
  <si>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</si>
  <si>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</si>
  <si>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</si>
  <si>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</si>
  <si>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</si>
  <si>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</si>
  <si>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</si>
  <si>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</si>
  <si>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</si>
  <si>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</si>
  <si>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</si>
  <si>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</si>
  <si>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</si>
  <si>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</si>
  <si>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</si>
  <si>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</si>
  <si>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</si>
  <si>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</si>
  <si>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</si>
  <si>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</si>
  <si>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</si>
  <si>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</si>
  <si>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</si>
  <si>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</si>
  <si>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</si>
  <si>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</si>
  <si>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</si>
  <si>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</si>
  <si>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</si>
  <si>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</si>
  <si>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</si>
  <si>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</si>
  <si>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</si>
  <si>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</si>
  <si>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</si>
  <si>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</si>
  <si>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</si>
  <si>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</si>
  <si>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</si>
  <si>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</si>
  <si>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</si>
  <si>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</si>
  <si>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</si>
  <si>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</si>
  <si>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</si>
  <si>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</si>
  <si>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</si>
  <si>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</si>
  <si>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</si>
  <si>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</si>
  <si>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</si>
  <si>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</si>
  <si>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</si>
  <si>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</si>
  <si>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</si>
  <si>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</si>
  <si>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</si>
  <si>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</si>
  <si>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</si>
  <si>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</si>
  <si>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</si>
  <si>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</si>
  <si>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</si>
  <si>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</si>
  <si>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</si>
  <si>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</si>
  <si>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</si>
  <si>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</si>
  <si>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</si>
  <si>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</si>
  <si>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</si>
  <si>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</si>
  <si>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</si>
  <si>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</si>
  <si>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</si>
  <si>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</si>
  <si>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</si>
  <si>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</si>
  <si>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</si>
  <si>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</si>
  <si>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</si>
  <si>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</si>
  <si>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</si>
  <si>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</si>
  <si>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</si>
  <si>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</si>
  <si>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</si>
  <si>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</si>
  <si>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</si>
  <si>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</si>
  <si>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</si>
  <si>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</si>
  <si>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</si>
  <si>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</si>
  <si>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</si>
  <si>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</si>
  <si>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</si>
  <si>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</si>
  <si>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</si>
  <si>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</si>
  <si>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</si>
  <si>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</si>
  <si>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</si>
  <si>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</si>
  <si>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</si>
  <si>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</si>
  <si>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</si>
  <si>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</si>
  <si>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</si>
  <si>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</si>
  <si>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</si>
  <si>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</si>
  <si>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</si>
  <si>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</si>
  <si>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</si>
  <si>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</si>
  <si>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</si>
  <si>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</si>
  <si>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</si>
  <si>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</si>
  <si>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</si>
  <si>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</si>
  <si>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</si>
  <si>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</si>
  <si>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</si>
  <si>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</si>
  <si>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</si>
  <si>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</si>
  <si>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</si>
  <si>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</si>
  <si>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</si>
  <si>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</si>
  <si>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</si>
  <si>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</si>
  <si>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</si>
  <si>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</si>
  <si>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</si>
  <si>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</si>
  <si>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</si>
  <si>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</si>
  <si>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</si>
  <si>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</si>
  <si>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</si>
  <si>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</si>
  <si>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</si>
  <si>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</si>
  <si>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</si>
  <si>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</si>
  <si>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</si>
  <si>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</si>
  <si>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</si>
  <si>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</si>
  <si>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</si>
  <si>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</si>
  <si>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</si>
  <si>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</si>
  <si>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</si>
  <si>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</si>
  <si>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</si>
  <si>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</si>
  <si>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</si>
  <si>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</si>
  <si>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</si>
  <si>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</si>
  <si>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</si>
  <si>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</si>
  <si>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</si>
  <si>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</si>
  <si>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</si>
  <si>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</si>
  <si>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</si>
  <si>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</si>
  <si>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</si>
  <si>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</si>
  <si>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</si>
  <si>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</si>
  <si>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</si>
  <si>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</si>
  <si>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</si>
  <si>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</si>
  <si>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</si>
  <si>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</si>
  <si>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</si>
  <si>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</si>
  <si>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</si>
  <si>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</si>
  <si>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</si>
  <si>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</si>
  <si>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</si>
  <si>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</si>
  <si>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</si>
  <si>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</si>
  <si>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</si>
  <si>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</si>
  <si>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</si>
  <si>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</si>
  <si>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</si>
  <si>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</si>
  <si>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</si>
  <si>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</si>
  <si>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</si>
  <si>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</si>
  <si>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</si>
  <si>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</si>
  <si>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</si>
  <si>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</si>
  <si>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</si>
  <si>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</si>
  <si>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</si>
  <si>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</si>
  <si>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</si>
  <si>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</si>
  <si>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</si>
  <si>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</si>
  <si>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</si>
  <si>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</si>
  <si>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</si>
  <si>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</si>
  <si>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</si>
  <si>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</si>
  <si>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</si>
  <si>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</si>
  <si>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</si>
  <si>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</si>
  <si>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</si>
  <si>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</si>
  <si>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</si>
  <si>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</si>
  <si>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</si>
  <si>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</si>
  <si>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</si>
  <si>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</si>
  <si>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</si>
  <si>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</si>
  <si>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</si>
  <si>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</si>
  <si>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</si>
  <si>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</si>
  <si>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</si>
  <si>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</si>
  <si>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</si>
  <si>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</si>
  <si>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</si>
  <si>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</si>
  <si>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</si>
  <si>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</si>
  <si>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</si>
  <si>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</si>
  <si>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</si>
  <si>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</si>
  <si>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</si>
  <si>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</si>
  <si>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</si>
  <si>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</si>
  <si>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</si>
  <si>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</si>
  <si>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</si>
  <si>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</si>
  <si>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</si>
  <si>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</si>
  <si>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</si>
  <si>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</si>
  <si>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</si>
  <si>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</si>
  <si>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</si>
  <si>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</si>
  <si>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</si>
  <si>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</si>
  <si>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</si>
  <si>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</si>
  <si>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</si>
  <si>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</si>
  <si>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</si>
  <si>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</si>
  <si>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</si>
  <si>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</si>
  <si>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</si>
  <si>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</si>
  <si>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</si>
  <si>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</si>
  <si>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</si>
  <si>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</si>
  <si>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</si>
  <si>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</si>
  <si>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</si>
  <si>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</si>
  <si>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</si>
  <si>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</si>
  <si>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</si>
  <si>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</si>
  <si>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</si>
  <si>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</si>
  <si>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</si>
  <si>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</si>
  <si>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</si>
  <si>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</si>
  <si>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</si>
  <si>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</si>
  <si>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</si>
  <si>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</si>
  <si>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</si>
  <si>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</si>
  <si>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</si>
  <si>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</si>
  <si>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</si>
  <si>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</si>
  <si>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</si>
  <si>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</si>
  <si>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</si>
  <si>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</si>
  <si>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</si>
  <si>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</si>
  <si>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</si>
  <si>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</si>
  <si>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</si>
  <si>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</si>
  <si>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</si>
  <si>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</si>
  <si>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</si>
  <si>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</si>
  <si>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</si>
  <si>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</si>
  <si>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</si>
  <si>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</si>
  <si>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</si>
  <si>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</si>
  <si>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</si>
  <si>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</si>
  <si>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</si>
  <si>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</si>
  <si>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</si>
  <si>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</si>
  <si>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</si>
  <si>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</si>
  <si>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</si>
  <si>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</si>
  <si>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</si>
  <si>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</si>
  <si>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</si>
  <si>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</si>
  <si>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</si>
  <si>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</si>
  <si>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</si>
  <si>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</si>
  <si>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</si>
  <si>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</si>
  <si>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</si>
  <si>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</si>
  <si>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</si>
  <si>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</si>
  <si>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</si>
  <si>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</si>
  <si>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</si>
  <si>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</si>
  <si>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</si>
  <si>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</si>
  <si>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</si>
  <si>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</si>
  <si>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</si>
  <si>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</si>
  <si>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</si>
  <si>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</si>
  <si>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</si>
  <si>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</si>
  <si>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</si>
  <si>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</si>
  <si>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</si>
  <si>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</si>
  <si>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</si>
  <si>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</si>
  <si>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</si>
  <si>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</si>
  <si>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</si>
  <si>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</si>
  <si>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</si>
  <si>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</si>
  <si>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</si>
  <si>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</si>
  <si>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</si>
  <si>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</si>
  <si>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</si>
  <si>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</si>
  <si>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</si>
  <si>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</si>
  <si>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</si>
  <si>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</si>
  <si>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</si>
  <si>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</si>
  <si>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</si>
  <si>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</si>
  <si>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</si>
  <si>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</si>
  <si>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</si>
  <si>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</si>
  <si>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</si>
  <si>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</si>
  <si>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</si>
  <si>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</si>
  <si>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</si>
  <si>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</si>
  <si>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</si>
  <si>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</si>
  <si>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</si>
  <si>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</si>
  <si>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</si>
  <si>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</si>
  <si>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</si>
  <si>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</si>
  <si>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</si>
  <si>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</si>
  <si>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</si>
  <si>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</si>
  <si>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</si>
  <si>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</si>
  <si>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</si>
  <si>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</si>
  <si>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</si>
  <si>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</si>
  <si>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</si>
  <si>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</si>
  <si>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</si>
  <si>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</si>
  <si>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</si>
  <si>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</si>
  <si>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</si>
  <si>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</si>
  <si>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</si>
  <si>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</si>
  <si>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</si>
  <si>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</si>
  <si>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</si>
  <si>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</si>
  <si>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</si>
  <si>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</si>
  <si>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</si>
  <si>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</si>
  <si>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</si>
  <si>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</si>
  <si>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</si>
  <si>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</si>
  <si>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</si>
  <si>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</si>
  <si>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</si>
  <si>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</si>
  <si>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</si>
  <si>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</si>
  <si>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</si>
  <si>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</si>
  <si>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</si>
  <si>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</si>
  <si>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</si>
  <si>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</si>
  <si>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</si>
  <si>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</si>
  <si>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</si>
  <si>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</si>
  <si>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</si>
  <si>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</si>
  <si>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</si>
  <si>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</si>
  <si>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</si>
  <si>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</si>
  <si>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</si>
  <si>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</si>
  <si>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</si>
  <si>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</si>
  <si>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</si>
  <si>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</si>
  <si>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</si>
  <si>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</si>
  <si>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</si>
  <si>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</si>
  <si>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</si>
  <si>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</si>
  <si>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</si>
  <si>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</si>
  <si>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</si>
  <si>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</si>
  <si>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</si>
  <si>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</si>
  <si>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</si>
  <si>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</si>
  <si>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</si>
  <si>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</si>
  <si>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</si>
  <si>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</si>
  <si>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</si>
  <si>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</si>
  <si>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</si>
  <si>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</si>
  <si>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</si>
  <si>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</si>
  <si>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</si>
  <si>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</si>
  <si>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</si>
  <si>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</si>
  <si>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</si>
  <si>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</si>
  <si>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</si>
  <si>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</si>
  <si>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</si>
  <si>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</si>
  <si>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</si>
  <si>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</si>
  <si>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</si>
  <si>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</si>
  <si>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</si>
  <si>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</si>
  <si>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</si>
  <si>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</si>
  <si>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</si>
  <si>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</si>
  <si>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</si>
  <si>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</si>
  <si>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</si>
  <si>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</si>
  <si>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</si>
  <si>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</si>
  <si>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</si>
  <si>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</si>
  <si>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</si>
  <si>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</si>
  <si>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</si>
  <si>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</si>
  <si>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</si>
  <si>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</si>
  <si>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</si>
  <si>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</si>
  <si>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</si>
  <si>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</si>
  <si>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</si>
  <si>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</si>
  <si>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</si>
  <si>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</si>
  <si>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</si>
  <si>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</si>
  <si>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</si>
  <si>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</si>
  <si>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</si>
  <si>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</si>
  <si>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</si>
  <si>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</si>
  <si>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</si>
  <si>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</si>
  <si>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</si>
  <si>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</si>
  <si>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</si>
  <si>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</si>
  <si>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</si>
  <si>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</si>
  <si>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</si>
  <si>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</si>
  <si>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</si>
  <si>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</si>
  <si>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</si>
  <si>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</si>
  <si>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</si>
  <si>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</si>
  <si>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</si>
  <si>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</si>
  <si>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</si>
  <si>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</si>
  <si>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</si>
  <si>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</si>
  <si>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</si>
  <si>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</si>
  <si>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</si>
  <si>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</si>
  <si>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</si>
  <si>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</si>
  <si>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</si>
  <si>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</si>
  <si>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</si>
  <si>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</si>
  <si>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</si>
  <si>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</si>
  <si>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</si>
  <si>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</si>
  <si>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</si>
  <si>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</si>
  <si>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</si>
  <si>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</si>
  <si>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</si>
  <si>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</si>
  <si>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</si>
  <si>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</si>
  <si>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</si>
  <si>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</si>
  <si>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</si>
  <si>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</si>
  <si>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</si>
  <si>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</si>
  <si>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</si>
  <si>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</si>
  <si>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</si>
  <si>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</si>
  <si>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</si>
  <si>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</si>
  <si>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</si>
  <si>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</si>
  <si>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</si>
  <si>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</si>
  <si>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</si>
  <si>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</si>
  <si>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</si>
  <si>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</si>
  <si>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</si>
  <si>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</si>
  <si>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</si>
  <si>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</si>
  <si>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</si>
  <si>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</si>
  <si>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</si>
  <si>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</si>
  <si>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</si>
  <si>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</si>
  <si>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</si>
  <si>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</si>
  <si>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</si>
  <si>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</si>
  <si>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</si>
  <si>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</si>
  <si>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</si>
  <si>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</si>
  <si>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</si>
  <si>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</si>
  <si>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</si>
  <si>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</si>
  <si>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</si>
  <si>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</si>
  <si>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</si>
  <si>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</si>
  <si>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</si>
  <si>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</si>
  <si>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</si>
  <si>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</si>
  <si>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</si>
  <si>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</si>
  <si>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</si>
  <si>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</si>
  <si>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</si>
  <si>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</si>
  <si>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</si>
  <si>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</si>
  <si>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</si>
  <si>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</si>
  <si>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</si>
  <si>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</si>
  <si>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</si>
  <si>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</si>
  <si>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</si>
  <si>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</si>
  <si>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</si>
  <si>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</si>
  <si>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</si>
  <si>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</si>
  <si>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</si>
  <si>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</si>
  <si>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</si>
  <si>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</si>
  <si>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</si>
  <si>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</si>
  <si>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</si>
  <si>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</si>
  <si>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</si>
  <si>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</si>
  <si>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</si>
  <si>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</si>
  <si>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</si>
  <si>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</si>
  <si>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</si>
  <si>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</si>
  <si>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</si>
  <si>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</si>
  <si>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</si>
  <si>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</si>
  <si>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</si>
  <si>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</si>
  <si>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</si>
  <si>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</si>
  <si>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</si>
  <si>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</si>
  <si>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</si>
  <si>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</si>
  <si>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</si>
  <si>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</si>
  <si>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</si>
  <si>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</si>
  <si>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</si>
  <si>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</si>
  <si>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</si>
  <si>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</si>
  <si>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</si>
  <si>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</si>
  <si>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</si>
  <si>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</si>
  <si>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</si>
  <si>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</si>
  <si>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</si>
  <si>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</si>
  <si>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</si>
  <si>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</si>
  <si>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</si>
  <si>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</si>
  <si>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</si>
  <si>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</si>
  <si>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</si>
  <si>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</si>
  <si>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</si>
  <si>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</si>
  <si>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</si>
  <si>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</si>
  <si>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</si>
  <si>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</si>
  <si>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</si>
  <si>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</si>
  <si>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</si>
  <si>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</si>
  <si>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</si>
  <si>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</si>
  <si>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</si>
  <si>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</si>
  <si>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</si>
  <si>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</si>
  <si>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</si>
  <si>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</si>
  <si>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</si>
  <si>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</si>
  <si>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</si>
  <si>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</si>
  <si>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</si>
  <si>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</si>
  <si>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</si>
  <si>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</si>
  <si>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</si>
  <si>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</si>
  <si>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</si>
  <si>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</si>
  <si>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</si>
  <si>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</si>
  <si>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</si>
  <si>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</si>
  <si>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</si>
  <si>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</si>
  <si>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</si>
  <si>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</si>
  <si>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</si>
  <si>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</si>
  <si>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</si>
  <si>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</si>
  <si>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</si>
  <si>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</si>
  <si>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</si>
  <si>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</si>
  <si>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</si>
  <si>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</si>
  <si>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</si>
  <si>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</si>
  <si>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</si>
  <si>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</si>
  <si>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</si>
  <si>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</si>
  <si>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</si>
  <si>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</si>
  <si>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</si>
  <si>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</si>
  <si>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</si>
  <si>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</si>
  <si>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</si>
  <si>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</si>
  <si>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</si>
  <si>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</si>
  <si>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</si>
  <si>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</si>
  <si>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</si>
  <si>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</si>
  <si>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</si>
  <si>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</si>
  <si>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</si>
  <si>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</si>
  <si>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</si>
  <si>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</si>
  <si>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</si>
  <si>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</si>
  <si>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</si>
  <si>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</si>
  <si>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</si>
  <si>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</si>
  <si>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</si>
  <si>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</si>
  <si>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</si>
  <si>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</si>
  <si>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</si>
  <si>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</si>
  <si>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</si>
  <si>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</si>
  <si>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</si>
  <si>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</si>
  <si>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</si>
  <si>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</si>
  <si>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</si>
  <si>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</si>
  <si>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</si>
  <si>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</si>
  <si>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</si>
  <si>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</si>
  <si>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</si>
  <si>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</si>
  <si>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</si>
  <si>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</si>
  <si>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</si>
  <si>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</si>
  <si>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</si>
  <si>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</si>
  <si>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</si>
  <si>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</si>
  <si>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</si>
  <si>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</si>
  <si>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</si>
  <si>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</si>
  <si>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</si>
  <si>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</si>
  <si>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</si>
  <si>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</si>
  <si>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</si>
  <si>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</si>
  <si>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</si>
  <si>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</si>
  <si>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</si>
  <si>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</si>
  <si>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</si>
  <si>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</si>
  <si>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</si>
  <si>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</si>
  <si>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</si>
  <si>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</si>
  <si>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</si>
  <si>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</si>
  <si>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</si>
  <si>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</si>
  <si>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</si>
  <si>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</si>
  <si>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</si>
  <si>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</si>
  <si>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</si>
  <si>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</si>
  <si>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</si>
  <si>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</si>
  <si>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</si>
  <si>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</si>
  <si>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</si>
  <si>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</si>
  <si>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</si>
  <si>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</si>
  <si>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</si>
  <si>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</si>
  <si>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</si>
  <si>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</si>
  <si>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</si>
  <si>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</si>
  <si>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</si>
  <si>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</si>
  <si>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</si>
  <si>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</si>
  <si>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</si>
  <si>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</si>
  <si>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</si>
  <si>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</si>
  <si>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</si>
  <si>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</si>
  <si>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</si>
  <si>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</si>
  <si>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</si>
  <si>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</si>
  <si>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</si>
  <si>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</si>
  <si>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</si>
  <si>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</si>
  <si>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</si>
  <si>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</si>
  <si>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</si>
  <si>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</si>
  <si>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</si>
  <si>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</si>
  <si>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</si>
  <si>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</si>
  <si>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</si>
  <si>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</si>
  <si>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</si>
  <si>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</si>
  <si>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</si>
  <si>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</si>
  <si>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</si>
  <si>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</si>
  <si>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</si>
  <si>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</si>
  <si>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</si>
  <si>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</si>
  <si>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</si>
  <si>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</si>
  <si>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</si>
  <si>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</si>
  <si>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</si>
  <si>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</si>
  <si>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</si>
  <si>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</si>
  <si>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</si>
  <si>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</si>
  <si>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</si>
  <si>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</si>
  <si>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</si>
  <si>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</si>
  <si>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</si>
  <si>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</si>
  <si>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</si>
  <si>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</si>
  <si>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</si>
  <si>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</si>
  <si>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</si>
  <si>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</si>
  <si>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</si>
  <si>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</si>
  <si>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</si>
  <si>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</si>
  <si>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</si>
  <si>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</si>
  <si>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</si>
  <si>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</si>
  <si>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</si>
  <si>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</si>
  <si>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</si>
  <si>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</si>
  <si>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</si>
  <si>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</si>
  <si>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</si>
  <si>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</si>
  <si>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</si>
  <si>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</si>
  <si>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</si>
  <si>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</si>
  <si>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</si>
  <si>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</si>
  <si>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</si>
  <si>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</si>
  <si>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</si>
  <si>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</si>
  <si>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</si>
  <si>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</si>
  <si>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</si>
  <si>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</si>
  <si>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</si>
  <si>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</si>
  <si>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</si>
  <si>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</si>
  <si>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</si>
  <si>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</si>
  <si>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</si>
  <si>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</si>
  <si>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</si>
  <si>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</si>
  <si>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</si>
  <si>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</si>
  <si>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</si>
  <si>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</si>
  <si>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</si>
  <si>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</si>
  <si>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</si>
  <si>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</si>
  <si>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</si>
  <si>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</si>
  <si>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</si>
  <si>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</si>
  <si>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</si>
  <si>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</si>
  <si>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</si>
  <si>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</si>
  <si>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</si>
  <si>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</si>
  <si>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</si>
  <si>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</si>
  <si>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</si>
  <si>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</si>
  <si>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</si>
  <si>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</si>
  <si>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</si>
  <si>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</si>
  <si>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</si>
  <si>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</si>
  <si>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</si>
  <si>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</si>
  <si>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</si>
  <si>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</si>
  <si>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</si>
  <si>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</si>
  <si>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</si>
  <si>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</si>
  <si>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</si>
  <si>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</si>
  <si>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</si>
  <si>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</si>
  <si>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</si>
  <si>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</si>
  <si>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</si>
  <si>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</si>
  <si>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</si>
  <si>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</si>
  <si>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</si>
  <si>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</si>
  <si>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</si>
  <si>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</si>
  <si>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</si>
  <si>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</si>
  <si>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</si>
  <si>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</si>
  <si>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</si>
  <si>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</si>
  <si>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</si>
  <si>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</si>
  <si>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</si>
  <si>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</si>
  <si>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</si>
  <si>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</si>
  <si>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</si>
  <si>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</si>
  <si>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</si>
  <si>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</si>
  <si>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</si>
  <si>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</si>
  <si>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</si>
  <si>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</si>
  <si>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</si>
  <si>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</si>
  <si>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</si>
  <si>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</si>
  <si>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</si>
  <si>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</si>
  <si>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</si>
  <si>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</si>
  <si>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</si>
  <si>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</si>
  <si>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</si>
  <si>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</si>
  <si>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</si>
  <si>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</si>
  <si>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</si>
  <si>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</si>
  <si>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</si>
  <si>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</si>
  <si>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</si>
  <si>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</si>
  <si>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</si>
  <si>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</si>
  <si>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</si>
  <si>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</si>
  <si>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</si>
  <si>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</si>
  <si>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</si>
  <si>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</si>
  <si>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</si>
  <si>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</si>
  <si>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</si>
  <si>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</si>
  <si>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</si>
  <si>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</si>
  <si>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</si>
  <si>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</si>
  <si>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</si>
  <si>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</si>
  <si>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</si>
  <si>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</si>
  <si>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</si>
  <si>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</si>
  <si>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</si>
  <si>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</si>
  <si>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</si>
  <si>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</si>
  <si>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</si>
  <si>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</si>
  <si>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</si>
  <si>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</si>
  <si>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</si>
  <si>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</si>
  <si>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</si>
  <si>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</si>
  <si>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</si>
  <si>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</si>
  <si>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</si>
  <si>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</si>
  <si>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</si>
  <si>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</si>
  <si>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</si>
  <si>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</si>
  <si>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</si>
  <si>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</si>
  <si>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</si>
  <si>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</si>
  <si>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</si>
  <si>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</si>
  <si>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</si>
  <si>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</si>
  <si>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</si>
  <si>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</si>
  <si>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</si>
  <si>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</si>
  <si>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</si>
  <si>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</si>
  <si>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</si>
  <si>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</si>
  <si>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</si>
  <si>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</si>
  <si>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</si>
  <si>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</si>
  <si>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</si>
  <si>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</si>
  <si>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</si>
  <si>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</si>
  <si>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</si>
  <si>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</si>
  <si>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</si>
  <si>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</si>
  <si>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</si>
  <si>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</si>
  <si>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</si>
  <si>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</si>
  <si>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</si>
  <si>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</si>
  <si>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</si>
  <si>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</si>
  <si>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</si>
  <si>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</si>
  <si>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</si>
  <si>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</si>
  <si>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</si>
  <si>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</si>
  <si>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</si>
  <si>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</si>
  <si>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</si>
  <si>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</si>
  <si>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</si>
  <si>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</si>
  <si>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</si>
  <si>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</si>
  <si>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</si>
  <si>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</si>
  <si>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</si>
  <si>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</si>
  <si>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</si>
  <si>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</si>
  <si>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</si>
  <si>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</si>
  <si>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</si>
  <si>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</si>
  <si>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</si>
  <si>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</si>
  <si>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</si>
  <si>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</si>
  <si>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</si>
  <si>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</si>
  <si>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</si>
  <si>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</si>
  <si>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</si>
  <si>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</si>
  <si>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</si>
  <si>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</si>
  <si>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</si>
  <si>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</si>
  <si>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</si>
  <si>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</si>
  <si>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</si>
  <si>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</si>
  <si>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</si>
  <si>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</si>
  <si>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</si>
  <si>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</si>
  <si>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</si>
  <si>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</si>
  <si>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</si>
  <si>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</si>
  <si>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</si>
  <si>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</si>
  <si>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</si>
  <si>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</si>
  <si>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</si>
  <si>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</si>
  <si>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</si>
  <si>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</si>
  <si>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</si>
  <si>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</si>
  <si>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</si>
  <si>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</si>
  <si>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</si>
  <si>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</si>
  <si>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</si>
  <si>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</si>
  <si>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</si>
  <si>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</si>
  <si>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</si>
  <si>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</si>
  <si>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</si>
  <si>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</si>
  <si>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</si>
  <si>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</si>
  <si>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</si>
  <si>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</si>
  <si>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</si>
  <si>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</si>
  <si>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</si>
  <si>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</si>
  <si>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</si>
  <si>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</si>
  <si>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</si>
  <si>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</si>
  <si>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</si>
  <si>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</si>
  <si>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</si>
  <si>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</si>
  <si>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</si>
  <si>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</si>
  <si>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</si>
  <si>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</si>
  <si>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</si>
  <si>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</si>
  <si>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</si>
  <si>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</si>
  <si>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</si>
  <si>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</si>
  <si>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</si>
  <si>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</si>
  <si>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</si>
  <si>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</si>
  <si>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</si>
  <si>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</si>
  <si>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</si>
  <si>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</si>
  <si>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</si>
  <si>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</si>
  <si>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</si>
  <si>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</si>
  <si>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</si>
  <si>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</si>
  <si>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</si>
  <si>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</si>
  <si>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</si>
  <si>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</si>
  <si>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</si>
  <si>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</si>
  <si>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</si>
  <si>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</si>
  <si>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</si>
  <si>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</si>
  <si>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</si>
  <si>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</si>
  <si>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</si>
  <si>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</si>
  <si>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</si>
  <si>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</si>
  <si>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</si>
  <si>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</si>
  <si>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</si>
  <si>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</si>
  <si>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</si>
  <si>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</si>
  <si>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</si>
  <si>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</si>
  <si>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</si>
  <si>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</si>
  <si>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</si>
  <si>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</si>
  <si>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</si>
  <si>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</si>
  <si>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</si>
  <si>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</si>
  <si>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</si>
  <si>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</si>
  <si>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</si>
  <si>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</si>
  <si>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</si>
  <si>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</si>
  <si>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</si>
  <si>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</si>
  <si>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</si>
  <si>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</si>
  <si>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</si>
  <si>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</si>
  <si>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</si>
  <si>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</si>
  <si>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</si>
  <si>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</si>
  <si>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</si>
  <si>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</si>
  <si>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</si>
  <si>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</si>
  <si>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</si>
  <si>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</si>
  <si>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</si>
  <si>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</si>
  <si>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</si>
  <si>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</si>
  <si>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</si>
  <si>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</si>
  <si>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</si>
  <si>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</si>
  <si>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</si>
  <si>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</si>
  <si>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</si>
  <si>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</si>
  <si>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</si>
  <si>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</si>
  <si>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</si>
  <si>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</si>
  <si>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</si>
  <si>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</si>
  <si>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</si>
  <si>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</si>
  <si>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</si>
  <si>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</si>
  <si>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</si>
  <si>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</si>
  <si>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</si>
  <si>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</si>
  <si>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</si>
  <si>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</si>
  <si>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</si>
  <si>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</si>
  <si>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</si>
  <si>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</si>
  <si>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</si>
  <si>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</si>
  <si>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</si>
  <si>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</si>
  <si>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</si>
  <si>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</si>
  <si>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</si>
  <si>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</si>
  <si>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</si>
  <si>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</si>
  <si>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</si>
  <si>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</si>
  <si>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</si>
  <si>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</si>
  <si>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</si>
  <si>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</si>
  <si>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</si>
  <si>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</si>
  <si>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</si>
  <si>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</si>
  <si>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</si>
  <si>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</si>
  <si>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</si>
  <si>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</si>
  <si>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</si>
  <si>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</si>
  <si>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</si>
  <si>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</si>
  <si>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</si>
  <si>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</si>
  <si>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</si>
  <si>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</si>
  <si>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</si>
  <si>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</si>
  <si>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</si>
  <si>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</si>
  <si>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</si>
  <si>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</si>
  <si>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</si>
  <si>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</si>
  <si>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</si>
  <si>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</si>
  <si>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</si>
  <si>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</si>
  <si>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</si>
  <si>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</si>
  <si>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</si>
  <si>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</si>
  <si>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</si>
  <si>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</si>
  <si>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</si>
  <si>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</si>
  <si>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</si>
  <si>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</si>
  <si>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</si>
  <si>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</si>
  <si>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</si>
  <si>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</si>
  <si>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</si>
  <si>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</si>
  <si>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</si>
  <si>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</si>
  <si>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</si>
  <si>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</si>
  <si>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</si>
  <si>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</si>
  <si>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</si>
  <si>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</si>
  <si>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</si>
  <si>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</si>
  <si>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</si>
  <si>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</si>
  <si>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</si>
  <si>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</si>
  <si>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</si>
  <si>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</si>
  <si>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</si>
  <si>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</si>
  <si>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</si>
  <si>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</si>
  <si>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</si>
  <si>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</si>
  <si>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</si>
  <si>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</si>
  <si>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</si>
  <si>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</si>
  <si>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</si>
  <si>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</si>
  <si>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</si>
  <si>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</si>
  <si>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</si>
  <si>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</si>
  <si>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</si>
  <si>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</si>
  <si>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</si>
  <si>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</si>
  <si>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</si>
  <si>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</si>
  <si>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</si>
  <si>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</si>
  <si>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</si>
  <si>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</si>
  <si>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</si>
  <si>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</si>
  <si>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</si>
  <si>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</si>
  <si>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</si>
  <si>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</si>
  <si>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</si>
  <si>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</si>
  <si>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</si>
  <si>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</si>
  <si>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</si>
  <si>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</si>
  <si>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</si>
  <si>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</si>
  <si>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</si>
  <si>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</si>
  <si>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</si>
  <si>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</si>
  <si>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</si>
  <si>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</si>
  <si>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</si>
  <si>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</si>
  <si>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</si>
  <si>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</si>
  <si>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</si>
  <si>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</si>
  <si>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</si>
  <si>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</si>
  <si>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</si>
  <si>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</si>
  <si>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</si>
  <si>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</si>
  <si>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</si>
  <si>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</si>
  <si>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</si>
  <si>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</si>
  <si>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</si>
  <si>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</si>
  <si>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</si>
  <si>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</si>
  <si>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</si>
  <si>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</si>
  <si>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</si>
  <si>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</si>
  <si>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</si>
  <si>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</si>
  <si>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</si>
  <si>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</si>
  <si>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</si>
  <si>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</si>
  <si>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</si>
  <si>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</si>
  <si>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</si>
  <si>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</si>
  <si>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</si>
  <si>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</si>
  <si>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</si>
  <si>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</si>
  <si>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</si>
  <si>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</si>
  <si>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</si>
  <si>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</si>
  <si>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</si>
  <si>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</si>
  <si>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</si>
  <si>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</si>
  <si>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</si>
  <si>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</si>
  <si>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</si>
  <si>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</si>
  <si>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</si>
  <si>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</si>
  <si>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</si>
  <si>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</si>
  <si>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</si>
  <si>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</si>
  <si>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</si>
  <si>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</si>
  <si>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</si>
  <si>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</si>
  <si>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</si>
  <si>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</si>
  <si>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</si>
  <si>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</si>
  <si>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</si>
  <si>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</si>
  <si>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</si>
  <si>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</si>
  <si>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</si>
  <si>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</si>
  <si>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</si>
  <si>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</si>
  <si>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</si>
  <si>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</si>
  <si>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</si>
  <si>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</si>
  <si>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</si>
  <si>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</si>
  <si>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</si>
  <si>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</si>
  <si>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</si>
  <si>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</si>
  <si>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</si>
  <si>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</si>
  <si>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</si>
  <si>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</si>
  <si>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</si>
  <si>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</si>
  <si>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</si>
  <si>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</si>
  <si>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</si>
  <si>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</si>
  <si>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</si>
  <si>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</si>
  <si>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</si>
  <si>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</si>
  <si>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</si>
  <si>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</si>
  <si>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</si>
  <si>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</si>
  <si>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</si>
  <si>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</si>
  <si>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</si>
  <si>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</si>
  <si>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</si>
  <si>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</si>
  <si>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</si>
  <si>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</si>
  <si>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</si>
  <si>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</si>
  <si>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</si>
  <si>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</si>
  <si>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</si>
  <si>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</si>
  <si>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</si>
  <si>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</si>
  <si>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</si>
  <si>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</si>
  <si>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</si>
  <si>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</si>
  <si>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</si>
  <si>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</si>
  <si>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</si>
  <si>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</si>
  <si>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</si>
  <si>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</si>
  <si>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</si>
  <si>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</si>
  <si>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</si>
  <si>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</si>
  <si>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</si>
  <si>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</si>
  <si>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</si>
  <si>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</si>
  <si>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</si>
  <si>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</si>
  <si>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</si>
  <si>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</si>
  <si>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</si>
  <si>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</si>
  <si>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</si>
  <si>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</si>
  <si>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</si>
  <si>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</si>
  <si>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</si>
  <si>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</si>
  <si>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</si>
  <si>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</si>
  <si>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</si>
  <si>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</si>
  <si>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</si>
  <si>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</si>
  <si>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</si>
  <si>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</si>
  <si>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</si>
  <si>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</si>
  <si>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</si>
  <si>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</si>
  <si>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</si>
  <si>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</si>
  <si>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</si>
  <si>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</si>
  <si>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</si>
  <si>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</si>
  <si>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</si>
  <si>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</si>
  <si>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</si>
  <si>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</si>
  <si>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</si>
  <si>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</si>
  <si>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</si>
  <si>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</si>
  <si>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</si>
  <si>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</si>
  <si>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</si>
  <si>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</si>
  <si>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</si>
  <si>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</si>
  <si>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</si>
  <si>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</si>
  <si>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</si>
  <si>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</si>
  <si>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</si>
  <si>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</si>
  <si>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</si>
  <si>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</si>
  <si>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</si>
  <si>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</si>
  <si>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</si>
  <si>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</si>
  <si>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</si>
  <si>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</si>
  <si>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</si>
  <si>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</si>
  <si>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</si>
  <si>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</si>
  <si>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</si>
  <si>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</si>
  <si>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</si>
  <si>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</si>
  <si>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</si>
  <si>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</si>
  <si>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</si>
  <si>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</si>
  <si>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</si>
  <si>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</si>
  <si>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</si>
  <si>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</si>
  <si>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</si>
  <si>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</si>
  <si>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</si>
  <si>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</si>
  <si>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</si>
  <si>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</si>
  <si>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</si>
  <si>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</si>
  <si>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</si>
  <si>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</si>
  <si>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</si>
  <si>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</si>
  <si>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</si>
  <si>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</si>
  <si>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</si>
  <si>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</si>
  <si>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</si>
  <si>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CEROU A MILHARS</t>
  </si>
  <si>
    <t>LE CEROU</t>
  </si>
  <si>
    <t>05122000</t>
  </si>
  <si>
    <t>18310006400033</t>
  </si>
  <si>
    <t>Agence de l'Eau Adour-Garonne</t>
  </si>
  <si>
    <t>34255833500077</t>
  </si>
  <si>
    <t>AQUASCOP BIOLOGIE site de Monptellier</t>
  </si>
  <si>
    <t>JOYCE LAMBERT, LEA FERET</t>
  </si>
  <si>
    <t>IBMR standard</t>
  </si>
  <si>
    <t>DROITE</t>
  </si>
  <si>
    <t>ETIAGE NORMAL</t>
  </si>
  <si>
    <t>ENSOLEILLE</t>
  </si>
  <si>
    <t>FAIBLE</t>
  </si>
  <si>
    <t>PARTIELLEMENT</t>
  </si>
  <si>
    <t>Légère odeur d'eaux usées. Niveau d'eau inférieur à 2018. Nombreux hélophytes hors d'eau.</t>
  </si>
  <si>
    <t>peu abondant</t>
  </si>
  <si>
    <t>IBMR-19-M112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</si>
</sst>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4">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14" fillId="10" borderId="15" xfId="0" applyFont="1" applyFill="1" applyBorder="1"/>
    <xf numFmtId="0" fontId="14" fillId="10" borderId="15" xfId="0" applyFont="1" applyFill="1" applyBorder="1" applyAlignment="1">
      <alignment wrapText="1"/>
    </xf>
    <xf numFmtId="0" fontId="0" fillId="0" borderId="16" xfId="0" applyFont="1" applyBorder="1"/>
    <xf numFmtId="49" fontId="0" fillId="0" borderId="16" xfId="0" applyNumberFormat="1" applyFont="1" applyBorder="1"/>
    <xf numFmtId="14" fontId="0" fillId="0" borderId="16" xfId="0" applyNumberFormat="1" applyFont="1" applyBorder="1"/>
    <xf numFmtId="0" fontId="0" fillId="0" borderId="16" xfId="0" applyFont="1" applyBorder="1" applyAlignment="1">
      <alignment wrapText="1"/>
    </xf>
    <xf numFmtId="0" fontId="0" fillId="5" borderId="8" xfId="0" applyFont="1" applyFill="1" applyBorder="1" applyAlignment="1" applyProtection="1">
      <alignment horizontal="center"/>
      <protection/>
    </xf>
    <xf numFmtId="0" fontId="0" fillId="5" borderId="17" xfId="0" applyFont="1" applyFill="1" applyBorder="1" applyAlignment="1" applyProtection="1">
      <alignment horizontal="center"/>
      <protection/>
    </xf>
    <xf numFmtId="0" fontId="2" fillId="5" borderId="18" xfId="0" applyFont="1" applyFill="1" applyBorder="1" applyAlignment="1" applyProtection="1">
      <alignment horizontal="center" vertical="center"/>
      <protection/>
    </xf>
    <xf numFmtId="0" fontId="2" fillId="5" borderId="19" xfId="0" applyFont="1" applyFill="1" applyBorder="1" applyAlignment="1" applyProtection="1">
      <alignment horizontal="center" vertical="center"/>
      <protection/>
    </xf>
    <xf numFmtId="0" fontId="2" fillId="5" borderId="2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1" xfId="0" applyFont="1" applyFill="1" applyBorder="1" applyAlignment="1" applyProtection="1">
      <alignment horizontal="center" vertical="center" wrapText="1"/>
      <protection/>
    </xf>
    <xf numFmtId="0" fontId="3" fillId="11" borderId="22"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2" fillId="11" borderId="22" xfId="0" applyFont="1" applyFill="1" applyBorder="1" applyAlignment="1" applyProtection="1">
      <alignment horizontal="center" vertical="center" wrapText="1"/>
      <protection/>
    </xf>
    <xf numFmtId="0" fontId="2" fillId="11" borderId="25"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7" xfId="0" applyFont="1" applyFill="1" applyBorder="1" applyAlignment="1" applyProtection="1">
      <alignment horizontal="center" vertical="center"/>
      <protection/>
    </xf>
    <xf numFmtId="0" fontId="2" fillId="5" borderId="28" xfId="0" applyFont="1" applyFill="1" applyBorder="1" applyAlignment="1" applyProtection="1">
      <alignment horizontal="center" vertical="center"/>
      <protection/>
    </xf>
    <xf numFmtId="0" fontId="2" fillId="5" borderId="29" xfId="0" applyFont="1" applyFill="1" applyBorder="1" applyAlignment="1" applyProtection="1">
      <alignment horizontal="center" vertical="center"/>
      <protection/>
    </xf>
    <xf numFmtId="0" fontId="3" fillId="6" borderId="25" xfId="0" applyFont="1" applyFill="1" applyBorder="1" applyAlignment="1" applyProtection="1">
      <alignment horizontal="left" vertical="center"/>
      <protection/>
    </xf>
    <xf numFmtId="0" fontId="3" fillId="6" borderId="30" xfId="0" applyFont="1" applyFill="1" applyBorder="1" applyAlignment="1" applyProtection="1">
      <alignment horizontal="left" vertical="center"/>
      <protection/>
    </xf>
    <xf numFmtId="0" fontId="3" fillId="6" borderId="26" xfId="0" applyFont="1" applyFill="1" applyBorder="1" applyAlignment="1" applyProtection="1">
      <alignment horizontal="left" vertical="center"/>
      <protection/>
    </xf>
    <xf numFmtId="0" fontId="2" fillId="6" borderId="21" xfId="0" applyFont="1" applyFill="1" applyBorder="1" applyAlignment="1" applyProtection="1">
      <alignment horizontal="left" vertical="center" wrapText="1"/>
      <protection/>
    </xf>
    <xf numFmtId="0" fontId="2" fillId="6" borderId="31" xfId="0" applyFont="1" applyFill="1" applyBorder="1" applyAlignment="1" applyProtection="1">
      <alignment horizontal="left" vertical="center" wrapText="1"/>
      <protection/>
    </xf>
    <xf numFmtId="0" fontId="2" fillId="6" borderId="22" xfId="0" applyFont="1" applyFill="1" applyBorder="1" applyAlignment="1" applyProtection="1">
      <alignment horizontal="left" vertical="center" wrapText="1"/>
      <protection/>
    </xf>
    <xf numFmtId="0" fontId="3" fillId="0" borderId="32"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5" fillId="0" borderId="3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49" fontId="6" fillId="2" borderId="32" xfId="0" applyNumberFormat="1" applyFont="1" applyFill="1" applyBorder="1" applyAlignment="1" applyProtection="1">
      <alignment horizontal="left" vertical="center" wrapText="1" readingOrder="1"/>
      <protection locked="0"/>
    </xf>
    <xf numFmtId="49" fontId="6" fillId="2" borderId="33" xfId="0" applyNumberFormat="1" applyFont="1" applyFill="1" applyBorder="1" applyAlignment="1" applyProtection="1">
      <alignment horizontal="left" vertical="center" wrapText="1" readingOrder="1"/>
      <protection locked="0"/>
    </xf>
    <xf numFmtId="49" fontId="6" fillId="2" borderId="34" xfId="0" applyNumberFormat="1" applyFont="1" applyFill="1" applyBorder="1" applyAlignment="1" applyProtection="1">
      <alignment horizontal="left" vertical="center" wrapText="1" readingOrder="1"/>
      <protection locked="0"/>
    </xf>
    <xf numFmtId="0" fontId="3" fillId="11" borderId="3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2" fillId="0" borderId="39"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8"/>
  <sheetViews>
    <sheetView tabSelected="1" zoomScale="90" zoomScaleNormal="90" workbookViewId="0" topLeftCell="A8">
      <selection activeCell="B12" sqref="B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2" t="s">
        <v>2273</v>
      </c>
      <c r="B3" s="92"/>
      <c r="C3" s="92"/>
      <c r="D3" s="92"/>
      <c r="E3" s="92"/>
    </row>
    <row r="4" spans="1:5" s="15" customFormat="1" ht="16.5" customHeight="1" thickBot="1">
      <c r="A4" s="99" t="s">
        <v>2274</v>
      </c>
      <c r="B4" s="99"/>
      <c r="C4" s="99"/>
      <c r="D4" s="99"/>
      <c r="E4" s="99"/>
    </row>
    <row r="5" spans="1:5" s="15" customFormat="1" ht="15.75" thickBot="1">
      <c r="A5" s="89" t="s">
        <v>2058</v>
      </c>
      <c r="B5" s="90"/>
      <c r="C5" s="90"/>
      <c r="D5" s="90"/>
      <c r="E5" s="91"/>
    </row>
    <row r="6" spans="1:5" ht="15">
      <c r="A6" s="14" t="s">
        <v>2275</v>
      </c>
      <c r="B6" s="50" t="s">
        <v>5290</v>
      </c>
      <c r="D6" s="14" t="s">
        <v>2057</v>
      </c>
      <c r="E6" s="54"/>
    </row>
    <row r="7" spans="1:8" ht="30">
      <c r="A7" s="48" t="s">
        <v>2262</v>
      </c>
      <c r="B7" s="45" t="s">
        <v>5294</v>
      </c>
      <c r="D7" s="14" t="s">
        <v>2060</v>
      </c>
      <c r="E7" s="53" t="s">
        <v>5291</v>
      </c>
      <c r="G7" s="93" t="s">
        <v>2272</v>
      </c>
      <c r="H7" s="94"/>
    </row>
    <row r="8" spans="1:8" ht="15">
      <c r="A8" s="10" t="s">
        <v>2276</v>
      </c>
      <c r="B8" s="50" t="s">
        <v>5289</v>
      </c>
      <c r="D8" s="10" t="s">
        <v>2278</v>
      </c>
      <c r="E8" s="51" t="s">
        <v>5292</v>
      </c>
      <c r="G8" s="95"/>
      <c r="H8" s="96"/>
    </row>
    <row r="9" spans="1:8" ht="30">
      <c r="A9" s="48" t="s">
        <v>2263</v>
      </c>
      <c r="B9" s="45" t="s">
        <v>5288</v>
      </c>
      <c r="D9" s="10" t="s">
        <v>2261</v>
      </c>
      <c r="E9" s="51" t="s">
        <v>5293</v>
      </c>
      <c r="G9" s="95"/>
      <c r="H9" s="96"/>
    </row>
    <row r="10" spans="1:8" ht="15">
      <c r="A10" s="10" t="s">
        <v>2059</v>
      </c>
      <c r="B10" s="46" t="s">
        <v>5287</v>
      </c>
      <c r="D10" s="10" t="s">
        <v>2279</v>
      </c>
      <c r="E10" s="51">
        <v>610771</v>
      </c>
      <c r="G10" s="95"/>
      <c r="H10" s="96"/>
    </row>
    <row r="11" spans="1:8" ht="15">
      <c r="A11" s="10" t="s">
        <v>2277</v>
      </c>
      <c r="B11" s="47">
        <v>43711</v>
      </c>
      <c r="D11" s="10" t="s">
        <v>2280</v>
      </c>
      <c r="E11" s="52">
        <v>6337117</v>
      </c>
      <c r="G11" s="95"/>
      <c r="H11" s="96"/>
    </row>
    <row r="12" spans="1:8" ht="15">
      <c r="A12" s="10" t="s">
        <v>2283</v>
      </c>
      <c r="B12" s="52" t="s">
        <v>5303</v>
      </c>
      <c r="D12" s="10" t="s">
        <v>2281</v>
      </c>
      <c r="E12" s="52">
        <v>610676</v>
      </c>
      <c r="G12" s="97"/>
      <c r="H12" s="98"/>
    </row>
    <row r="13" spans="1:5" ht="17.25" customHeight="1" thickBot="1">
      <c r="A13" s="2"/>
      <c r="B13" s="55"/>
      <c r="D13" s="10" t="s">
        <v>2282</v>
      </c>
      <c r="E13" s="52">
        <v>6337115</v>
      </c>
    </row>
    <row r="14" spans="1:5" s="58" customFormat="1" ht="15.75" thickBot="1">
      <c r="A14" s="89" t="s">
        <v>2061</v>
      </c>
      <c r="B14" s="90"/>
      <c r="C14" s="90"/>
      <c r="D14" s="90"/>
      <c r="E14" s="91"/>
    </row>
    <row r="15" spans="1:3" ht="15">
      <c r="A15" s="3" t="s">
        <v>2062</v>
      </c>
      <c r="B15" s="30" t="s">
        <v>5295</v>
      </c>
      <c r="C15" s="16"/>
    </row>
    <row r="16" spans="1:3" ht="15">
      <c r="A16" s="3" t="s">
        <v>2266</v>
      </c>
      <c r="B16" s="30" t="s">
        <v>5296</v>
      </c>
      <c r="C16" s="16"/>
    </row>
    <row r="17" spans="1:3" ht="15">
      <c r="A17" s="108" t="s">
        <v>2264</v>
      </c>
      <c r="B17" s="49" t="s">
        <v>2265</v>
      </c>
      <c r="C17" s="61">
        <f>E10</f>
        <v>610771</v>
      </c>
    </row>
    <row r="18" spans="1:3" ht="15">
      <c r="A18" s="109"/>
      <c r="B18" s="49" t="s">
        <v>2267</v>
      </c>
      <c r="C18" s="61">
        <f>E11</f>
        <v>6337117</v>
      </c>
    </row>
    <row r="19" spans="1:2" ht="15">
      <c r="A19" s="3" t="s">
        <v>2063</v>
      </c>
      <c r="B19" s="29">
        <v>136</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10.5</v>
      </c>
    </row>
    <row r="26" spans="1:2" s="57" customFormat="1" ht="15.75" thickBot="1">
      <c r="A26" s="42"/>
      <c r="B26" s="56"/>
    </row>
    <row r="27" spans="1:5" s="57" customFormat="1" ht="15">
      <c r="A27" s="110" t="s">
        <v>2269</v>
      </c>
      <c r="B27" s="111"/>
      <c r="C27" s="111"/>
      <c r="D27" s="111"/>
      <c r="E27" s="112"/>
    </row>
    <row r="28" spans="1:5" s="57" customFormat="1" ht="15">
      <c r="A28" s="116" t="s">
        <v>2271</v>
      </c>
      <c r="B28" s="117"/>
      <c r="C28" s="117"/>
      <c r="D28" s="117"/>
      <c r="E28" s="118"/>
    </row>
    <row r="29" spans="1:5" s="57" customFormat="1" ht="15">
      <c r="A29" s="113" t="s">
        <v>2270</v>
      </c>
      <c r="B29" s="114"/>
      <c r="C29" s="114"/>
      <c r="D29" s="114"/>
      <c r="E29" s="115"/>
    </row>
    <row r="30" spans="1:2" s="57" customFormat="1" ht="15">
      <c r="A30" s="42"/>
      <c r="B30" s="56"/>
    </row>
    <row r="31" spans="1:5" s="15" customFormat="1" ht="15">
      <c r="A31" s="43" t="s">
        <v>2114</v>
      </c>
      <c r="B31" s="36">
        <v>2</v>
      </c>
      <c r="C31" s="17"/>
      <c r="D31" s="17"/>
      <c r="E31" s="17"/>
    </row>
    <row r="32" spans="1:5" s="15" customFormat="1" ht="15">
      <c r="A32" s="122"/>
      <c r="B32" s="123"/>
      <c r="C32" s="17"/>
      <c r="D32" s="17"/>
      <c r="E32" s="17"/>
    </row>
    <row r="33" spans="1:5" s="15" customFormat="1" ht="12.75" customHeight="1">
      <c r="A33" s="100" t="s">
        <v>2116</v>
      </c>
      <c r="B33" s="101"/>
      <c r="C33" s="6"/>
      <c r="D33" s="104" t="s">
        <v>2117</v>
      </c>
      <c r="E33" s="105"/>
    </row>
    <row r="34" spans="1:5" s="15" customFormat="1" ht="37.5" customHeight="1">
      <c r="A34" s="102"/>
      <c r="B34" s="103"/>
      <c r="C34" s="6"/>
      <c r="D34" s="106"/>
      <c r="E34" s="107"/>
    </row>
    <row r="35" spans="1:5" ht="15">
      <c r="A35" s="3" t="s">
        <v>2285</v>
      </c>
      <c r="B35" s="37">
        <v>72</v>
      </c>
      <c r="D35" s="28" t="s">
        <v>2284</v>
      </c>
      <c r="E35" s="32">
        <v>28</v>
      </c>
    </row>
    <row r="36" spans="1:5" s="7" customFormat="1" ht="15" customHeight="1">
      <c r="A36" s="5" t="s">
        <v>2113</v>
      </c>
      <c r="B36" s="30">
        <v>77</v>
      </c>
      <c r="C36" s="6"/>
      <c r="D36" s="8" t="s">
        <v>2112</v>
      </c>
      <c r="E36" s="30">
        <v>23</v>
      </c>
    </row>
    <row r="37" spans="1:5" s="7" customFormat="1" ht="15" customHeight="1">
      <c r="A37" s="5" t="s">
        <v>2111</v>
      </c>
      <c r="B37" s="30">
        <v>9.9</v>
      </c>
      <c r="C37" s="6"/>
      <c r="D37" s="8" t="s">
        <v>2110</v>
      </c>
      <c r="E37" s="30">
        <v>12.9</v>
      </c>
    </row>
    <row r="38" spans="1:5" s="7" customFormat="1" ht="15" customHeight="1">
      <c r="A38" s="5" t="s">
        <v>2115</v>
      </c>
      <c r="B38" s="30">
        <v>10</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19" t="s">
        <v>2120</v>
      </c>
      <c r="B41" s="120"/>
      <c r="C41" s="120"/>
      <c r="D41" s="120"/>
      <c r="E41" s="121"/>
    </row>
    <row r="42" spans="1:5" s="15" customFormat="1" ht="15">
      <c r="A42" s="124" t="s">
        <v>2108</v>
      </c>
      <c r="B42" s="124"/>
      <c r="C42" s="6"/>
      <c r="D42" s="124" t="s">
        <v>2108</v>
      </c>
      <c r="E42" s="124"/>
    </row>
    <row r="43" spans="1:5" s="15" customFormat="1" ht="15">
      <c r="A43" s="13" t="s">
        <v>2107</v>
      </c>
      <c r="B43" s="19"/>
      <c r="C43" s="6"/>
      <c r="D43" s="14" t="s">
        <v>2107</v>
      </c>
      <c r="E43" s="19">
        <v>5</v>
      </c>
    </row>
    <row r="44" spans="1:5" s="15" customFormat="1" ht="15">
      <c r="A44" s="3" t="s">
        <v>2106</v>
      </c>
      <c r="B44" s="9"/>
      <c r="C44" s="6"/>
      <c r="D44" s="10" t="s">
        <v>2106</v>
      </c>
      <c r="E44" s="9">
        <v>2</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0" t="s">
        <v>2096</v>
      </c>
      <c r="B55" s="101"/>
      <c r="C55" s="6"/>
      <c r="D55" s="100" t="s">
        <v>2096</v>
      </c>
      <c r="E55" s="101"/>
    </row>
    <row r="56" spans="1:5" s="15" customFormat="1" ht="15">
      <c r="A56" s="102"/>
      <c r="B56" s="103"/>
      <c r="C56" s="6"/>
      <c r="D56" s="102"/>
      <c r="E56" s="103"/>
    </row>
    <row r="57" spans="1:5" s="15" customFormat="1" ht="15">
      <c r="A57" s="13" t="s">
        <v>2095</v>
      </c>
      <c r="B57" s="19">
        <v>2</v>
      </c>
      <c r="C57" s="6"/>
      <c r="D57" s="14" t="s">
        <v>2095</v>
      </c>
      <c r="E57" s="19">
        <v>2</v>
      </c>
    </row>
    <row r="58" spans="1:5" s="15" customFormat="1" ht="15">
      <c r="A58" s="3" t="s">
        <v>2094</v>
      </c>
      <c r="B58" s="9">
        <v>4</v>
      </c>
      <c r="C58" s="6"/>
      <c r="D58" s="10" t="s">
        <v>2094</v>
      </c>
      <c r="E58" s="9">
        <v>3</v>
      </c>
    </row>
    <row r="59" spans="1:5" s="15" customFormat="1" ht="15">
      <c r="A59" s="3" t="s">
        <v>2093</v>
      </c>
      <c r="B59" s="9">
        <v>3</v>
      </c>
      <c r="C59" s="6"/>
      <c r="D59" s="10" t="s">
        <v>2093</v>
      </c>
      <c r="E59" s="9">
        <v>5</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0" t="s">
        <v>2090</v>
      </c>
      <c r="B63" s="101"/>
      <c r="C63" s="6"/>
      <c r="D63" s="100" t="s">
        <v>2090</v>
      </c>
      <c r="E63" s="101"/>
    </row>
    <row r="64" spans="1:5" s="15" customFormat="1" ht="15">
      <c r="A64" s="102"/>
      <c r="B64" s="103"/>
      <c r="C64" s="6"/>
      <c r="D64" s="102"/>
      <c r="E64" s="103"/>
    </row>
    <row r="65" spans="1:5" s="15" customFormat="1" ht="15">
      <c r="A65" s="13" t="s">
        <v>2089</v>
      </c>
      <c r="B65" s="19"/>
      <c r="C65" s="6"/>
      <c r="D65" s="14" t="s">
        <v>2089</v>
      </c>
      <c r="E65" s="19">
        <v>3</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0" t="s">
        <v>2084</v>
      </c>
      <c r="B71" s="101"/>
      <c r="C71" s="6"/>
      <c r="D71" s="100" t="s">
        <v>2084</v>
      </c>
      <c r="E71" s="101"/>
    </row>
    <row r="72" spans="1:5" s="15" customFormat="1" ht="6" customHeight="1">
      <c r="A72" s="102"/>
      <c r="B72" s="103"/>
      <c r="C72" s="6"/>
      <c r="D72" s="102"/>
      <c r="E72" s="103"/>
    </row>
    <row r="73" spans="1:5" s="15" customFormat="1" ht="15">
      <c r="A73" s="13" t="s">
        <v>2083</v>
      </c>
      <c r="B73" s="19"/>
      <c r="C73" s="6"/>
      <c r="D73" s="14" t="s">
        <v>2083</v>
      </c>
      <c r="E73" s="19"/>
    </row>
    <row r="74" spans="1:5" s="15" customFormat="1" ht="15">
      <c r="A74" s="3" t="s">
        <v>2082</v>
      </c>
      <c r="B74" s="9">
        <v>2</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0" t="s">
        <v>2078</v>
      </c>
      <c r="B79" s="101"/>
      <c r="C79" s="6"/>
      <c r="D79" s="100" t="s">
        <v>2078</v>
      </c>
      <c r="E79" s="101"/>
    </row>
    <row r="80" spans="1:5" s="15" customFormat="1" ht="15">
      <c r="A80" s="102"/>
      <c r="B80" s="103"/>
      <c r="C80" s="6"/>
      <c r="D80" s="102"/>
      <c r="E80" s="103"/>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5"/>
      <c r="B89" s="126"/>
      <c r="C89" s="18"/>
      <c r="D89" s="126"/>
      <c r="E89" s="133"/>
      <c r="H89" s="75"/>
    </row>
    <row r="90" spans="1:5" s="15" customFormat="1" ht="12.75" customHeight="1">
      <c r="A90" s="130" t="s">
        <v>2069</v>
      </c>
      <c r="B90" s="131"/>
      <c r="C90" s="131"/>
      <c r="D90" s="131"/>
      <c r="E90" s="131"/>
    </row>
    <row r="91" spans="1:5" s="15" customFormat="1" ht="12.75" customHeight="1">
      <c r="A91" s="102"/>
      <c r="B91" s="132"/>
      <c r="C91" s="132"/>
      <c r="D91" s="132"/>
      <c r="E91" s="132"/>
    </row>
    <row r="92" spans="1:5" s="15" customFormat="1" ht="30" customHeight="1">
      <c r="A92" s="127" t="s">
        <v>5301</v>
      </c>
      <c r="B92" s="128"/>
      <c r="C92" s="128"/>
      <c r="D92" s="128"/>
      <c r="E92" s="129"/>
    </row>
    <row r="93" s="58" customFormat="1" ht="15"/>
    <row r="94" s="58" customFormat="1" ht="15.75" thickBot="1"/>
    <row r="95" spans="1:8" s="58" customFormat="1" ht="15.75" thickBot="1">
      <c r="A95" s="89" t="s">
        <v>2118</v>
      </c>
      <c r="B95" s="90"/>
      <c r="C95" s="90"/>
      <c r="D95" s="90"/>
      <c r="E95" s="90"/>
      <c r="F95" s="91"/>
      <c r="G95" s="87" t="s">
        <v>5167</v>
      </c>
      <c r="H95" s="88"/>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0.5</v>
      </c>
      <c r="E98" s="35"/>
      <c r="F98" s="35" t="s">
        <v>2290</v>
      </c>
      <c r="G98" s="77"/>
      <c r="H98" s="78"/>
    </row>
    <row r="99" spans="1:8" ht="15">
      <c r="A99" s="33" t="s">
        <v>528</v>
      </c>
      <c r="B99" s="20" t="str">
        <f>IF(A99="NEWCOD",IF(ISBLANK(G99),"renseigner le champ 'Nouveau taxon'",G99),VLOOKUP(A99,'Ref Taxo'!A:B,2,FALSE))</f>
        <v>Diatoma</v>
      </c>
      <c r="C99" s="21">
        <f>IF(A99="NEWCOD",IF(ISBLANK(H99),"NoCod",H99),VLOOKUP(A99,'Ref Taxo'!A:D,4,FALSE))</f>
        <v>6627</v>
      </c>
      <c r="D99" s="34">
        <v>0.08</v>
      </c>
      <c r="E99" s="35"/>
      <c r="F99" s="35" t="s">
        <v>2290</v>
      </c>
      <c r="G99" s="77"/>
      <c r="H99" s="78"/>
    </row>
    <row r="100" spans="1:8" ht="15">
      <c r="A100" s="33" t="s">
        <v>842</v>
      </c>
      <c r="B100" s="20" t="str">
        <f>IF(A100="NEWCOD",IF(ISBLANK(G100),"renseigner le champ 'Nouveau taxon'",G100),VLOOKUP(A100,'Ref Taxo'!A:B,2,FALSE))</f>
        <v>Hildenbrandia</v>
      </c>
      <c r="C100" s="21">
        <f>IF(A100="NEWCOD",IF(ISBLANK(H100),"NoCod",H100),VLOOKUP(A100,'Ref Taxo'!A:D,4,FALSE))</f>
        <v>1157</v>
      </c>
      <c r="D100" s="34">
        <v>0.05</v>
      </c>
      <c r="E100" s="35"/>
      <c r="F100" s="35" t="s">
        <v>2290</v>
      </c>
      <c r="G100" s="77"/>
      <c r="H100" s="78"/>
    </row>
    <row r="101" spans="1:8" ht="15">
      <c r="A101" s="33" t="s">
        <v>1130</v>
      </c>
      <c r="B101" s="20" t="str">
        <f>IF(A101="NEWCOD",IF(ISBLANK(G101),"renseigner le champ 'Nouveau taxon'",G101),VLOOKUP(A101,'Ref Taxo'!A:B,2,FALSE))</f>
        <v>Melosira</v>
      </c>
      <c r="C101" s="21">
        <f>IF(A101="NEWCOD",IF(ISBLANK(H101),"NoCod",H101),VLOOKUP(A101,'Ref Taxo'!A:D,4,FALSE))</f>
        <v>8714</v>
      </c>
      <c r="D101" s="34">
        <v>0.02</v>
      </c>
      <c r="E101" s="35"/>
      <c r="F101" s="35" t="s">
        <v>2290</v>
      </c>
      <c r="G101" s="77"/>
      <c r="H101" s="78"/>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35"/>
      <c r="F102" s="35" t="s">
        <v>2290</v>
      </c>
      <c r="G102" s="77"/>
      <c r="H102" s="78"/>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0.05</v>
      </c>
      <c r="E103" s="35"/>
      <c r="F103" s="35" t="s">
        <v>2290</v>
      </c>
      <c r="G103" s="77"/>
      <c r="H103" s="78"/>
    </row>
    <row r="104" spans="1:8" ht="15">
      <c r="A104" s="33" t="s">
        <v>1381</v>
      </c>
      <c r="B104" s="20" t="str">
        <f>IF(A104="NEWCOD",IF(ISBLANK(G104),"renseigner le champ 'Nouveau taxon'",G104),VLOOKUP(A104,'Ref Taxo'!A:B,2,FALSE))</f>
        <v>Phormidium</v>
      </c>
      <c r="C104" s="21">
        <f>IF(A104="NEWCOD",IF(ISBLANK(H104),"NoCod",H104),VLOOKUP(A104,'Ref Taxo'!A:D,4,FALSE))</f>
        <v>6414</v>
      </c>
      <c r="D104" s="34">
        <v>0.2</v>
      </c>
      <c r="E104" s="35">
        <v>0.01</v>
      </c>
      <c r="F104" s="35" t="s">
        <v>2290</v>
      </c>
      <c r="G104" s="77"/>
      <c r="H104" s="78"/>
    </row>
    <row r="105" spans="1:8" ht="15">
      <c r="A105" s="33" t="s">
        <v>1883</v>
      </c>
      <c r="B105" s="20" t="str">
        <f>IF(A105="NEWCOD",IF(ISBLANK(G105),"renseigner le champ 'Nouveau taxon'",G105),VLOOKUP(A105,'Ref Taxo'!A:B,2,FALSE))</f>
        <v>Spirogyra</v>
      </c>
      <c r="C105" s="21">
        <f>IF(A105="NEWCOD",IF(ISBLANK(H105),"NoCod",H105),VLOOKUP(A105,'Ref Taxo'!A:D,4,FALSE))</f>
        <v>1147</v>
      </c>
      <c r="D105" s="34">
        <v>0.01</v>
      </c>
      <c r="E105" s="35"/>
      <c r="F105" s="35" t="s">
        <v>2290</v>
      </c>
      <c r="G105" s="77"/>
      <c r="H105" s="78"/>
    </row>
    <row r="106" spans="1:8" ht="15">
      <c r="A106" s="33" t="s">
        <v>1977</v>
      </c>
      <c r="B106" s="20" t="str">
        <f>IF(A106="NEWCOD",IF(ISBLANK(G106),"renseigner le champ 'Nouveau taxon'",G106),VLOOKUP(A106,'Ref Taxo'!A:B,2,FALSE))</f>
        <v>Ulothrix</v>
      </c>
      <c r="C106" s="21">
        <f>IF(A106="NEWCOD",IF(ISBLANK(H106),"NoCod",H106),VLOOKUP(A106,'Ref Taxo'!A:D,4,FALSE))</f>
        <v>1142</v>
      </c>
      <c r="D106" s="34">
        <v>0.01</v>
      </c>
      <c r="E106" s="35"/>
      <c r="F106" s="35" t="s">
        <v>2290</v>
      </c>
      <c r="G106" s="77"/>
      <c r="H106" s="78"/>
    </row>
    <row r="107" spans="1:8" ht="15">
      <c r="A107" s="33" t="s">
        <v>1341</v>
      </c>
      <c r="B107" s="20" t="str">
        <f>IF(A107="NEWCOD",IF(ISBLANK(G107),"renseigner le champ 'Nouveau taxon'",G107),VLOOKUP(A107,'Ref Taxo'!A:B,2,FALSE))</f>
        <v>Pellia</v>
      </c>
      <c r="C107" s="21">
        <f>IF(A107="NEWCOD",IF(ISBLANK(H107),"NoCod",H107),VLOOKUP(A107,'Ref Taxo'!A:D,4,FALSE))</f>
        <v>1196</v>
      </c>
      <c r="D107" s="34">
        <v>0.01</v>
      </c>
      <c r="E107" s="35">
        <v>0.01</v>
      </c>
      <c r="F107" s="35" t="s">
        <v>2290</v>
      </c>
      <c r="G107" s="77"/>
      <c r="H107" s="78"/>
    </row>
    <row r="108" spans="1:8" ht="15">
      <c r="A108" s="33" t="s">
        <v>431</v>
      </c>
      <c r="B108" s="20" t="str">
        <f>IF(A108="NEWCOD",IF(ISBLANK(G108),"renseigner le champ 'Nouveau taxon'",G108),VLOOKUP(A108,'Ref Taxo'!A:B,2,FALSE))</f>
        <v>Cinclidotus danubicus</v>
      </c>
      <c r="C108" s="21">
        <f>IF(A108="NEWCOD",IF(ISBLANK(H108),"NoCod",H108),VLOOKUP(A108,'Ref Taxo'!A:D,4,FALSE))</f>
        <v>1319</v>
      </c>
      <c r="D108" s="34">
        <v>2.5</v>
      </c>
      <c r="E108" s="35"/>
      <c r="F108" s="35" t="s">
        <v>2290</v>
      </c>
      <c r="G108" s="77"/>
      <c r="H108" s="78"/>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0.2</v>
      </c>
      <c r="E109" s="35"/>
      <c r="F109" s="35" t="s">
        <v>2290</v>
      </c>
      <c r="G109" s="77"/>
      <c r="H109" s="78"/>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35"/>
      <c r="F110" s="35" t="s">
        <v>2290</v>
      </c>
      <c r="G110" s="77"/>
      <c r="H110" s="78"/>
    </row>
    <row r="111" spans="1:8" ht="15">
      <c r="A111" s="33" t="s">
        <v>741</v>
      </c>
      <c r="B111" s="20" t="str">
        <f>IF(A111="NEWCOD",IF(ISBLANK(G111),"renseigner le champ 'Nouveau taxon'",G111),VLOOKUP(A111,'Ref Taxo'!A:B,2,FALSE))</f>
        <v>Fissidens fontanus</v>
      </c>
      <c r="C111" s="21">
        <f>IF(A111="NEWCOD",IF(ISBLANK(H111),"NoCod",H111),VLOOKUP(A111,'Ref Taxo'!A:D,4,FALSE))</f>
        <v>31545</v>
      </c>
      <c r="D111" s="34">
        <v>0.1</v>
      </c>
      <c r="E111" s="35">
        <v>0.5</v>
      </c>
      <c r="F111" s="35" t="s">
        <v>2290</v>
      </c>
      <c r="G111" s="77"/>
      <c r="H111" s="78"/>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2</v>
      </c>
      <c r="E112" s="35">
        <v>0.01</v>
      </c>
      <c r="F112" s="35" t="s">
        <v>2290</v>
      </c>
      <c r="G112" s="77"/>
      <c r="H112" s="78"/>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c r="E113" s="35">
        <v>0.01</v>
      </c>
      <c r="F113" s="35" t="s">
        <v>2290</v>
      </c>
      <c r="G113" s="77"/>
      <c r="H113" s="78"/>
    </row>
    <row r="114" spans="1:8" ht="15">
      <c r="A114" s="33" t="s">
        <v>700</v>
      </c>
      <c r="B114" s="20" t="str">
        <f>IF(A114="NEWCOD",IF(ISBLANK(G114),"renseigner le champ 'Nouveau taxon'",G114),VLOOKUP(A114,'Ref Taxo'!A:B,2,FALSE))</f>
        <v>Oxyrrhynchium hians</v>
      </c>
      <c r="C114" s="21">
        <f>IF(A114="NEWCOD",IF(ISBLANK(H114),"NoCod",H114),VLOOKUP(A114,'Ref Taxo'!A:D,4,FALSE))</f>
        <v>31547</v>
      </c>
      <c r="D114" s="34">
        <v>0.01</v>
      </c>
      <c r="E114" s="35">
        <v>0.01</v>
      </c>
      <c r="F114" s="35" t="s">
        <v>2290</v>
      </c>
      <c r="G114" s="77"/>
      <c r="H114" s="78"/>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4</v>
      </c>
      <c r="E115" s="35"/>
      <c r="F115" s="35" t="s">
        <v>2290</v>
      </c>
      <c r="G115" s="77"/>
      <c r="H115" s="78"/>
    </row>
    <row r="116" spans="1:8" ht="15">
      <c r="A116" s="33" t="s">
        <v>1026</v>
      </c>
      <c r="B116" s="20" t="str">
        <f>IF(A116="NEWCOD",IF(ISBLANK(G116),"renseigner le champ 'Nouveau taxon'",G116),VLOOKUP(A116,'Ref Taxo'!A:B,2,FALSE))</f>
        <v>Lemna minor</v>
      </c>
      <c r="C116" s="21">
        <f>IF(A116="NEWCOD",IF(ISBLANK(H116),"NoCod",H116),VLOOKUP(A116,'Ref Taxo'!A:D,4,FALSE))</f>
        <v>1626</v>
      </c>
      <c r="D116" s="34"/>
      <c r="E116" s="35">
        <v>0.01</v>
      </c>
      <c r="F116" s="35" t="s">
        <v>2290</v>
      </c>
      <c r="G116" s="77"/>
      <c r="H116" s="78"/>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7"/>
      <c r="H117" s="78"/>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7"/>
      <c r="H118" s="78"/>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7"/>
      <c r="H119" s="78"/>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7"/>
      <c r="H120" s="78"/>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7"/>
      <c r="H121" s="78"/>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7"/>
      <c r="H122" s="78"/>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7"/>
      <c r="H123" s="78"/>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7"/>
      <c r="H124" s="78"/>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7"/>
      <c r="H125" s="78"/>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7"/>
      <c r="H126" s="78"/>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7"/>
      <c r="H127" s="78"/>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7"/>
      <c r="H128" s="78"/>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7"/>
      <c r="H129" s="78"/>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7"/>
      <c r="H130" s="78"/>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7"/>
      <c r="H131" s="78"/>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7"/>
      <c r="H132" s="78"/>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7"/>
      <c r="H133" s="78"/>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7"/>
      <c r="H134" s="78"/>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7"/>
      <c r="H135" s="78"/>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7"/>
      <c r="H136" s="78"/>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7"/>
      <c r="H137" s="78"/>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7"/>
      <c r="H138" s="78"/>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7"/>
      <c r="H139" s="78"/>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7"/>
      <c r="H140" s="78"/>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7"/>
      <c r="H141" s="78"/>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7"/>
      <c r="H142" s="78"/>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7"/>
      <c r="H143" s="78"/>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7"/>
      <c r="H144" s="78"/>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7"/>
      <c r="H145" s="78"/>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7"/>
      <c r="H146" s="78"/>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7"/>
      <c r="H147" s="78"/>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7"/>
      <c r="H148" s="78"/>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7"/>
      <c r="H149" s="78"/>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7"/>
      <c r="H150" s="78"/>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7"/>
      <c r="H151" s="78"/>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7"/>
      <c r="H152" s="78"/>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7"/>
      <c r="H153" s="78"/>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7"/>
      <c r="H154" s="78"/>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7"/>
      <c r="H155" s="78"/>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7"/>
      <c r="H156" s="78"/>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7"/>
      <c r="H157" s="78"/>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7"/>
      <c r="H158" s="78"/>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7"/>
      <c r="H159" s="78"/>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7"/>
      <c r="H160" s="78"/>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7"/>
      <c r="H161" s="78"/>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7"/>
      <c r="H162" s="78"/>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7"/>
      <c r="H163" s="78"/>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7"/>
      <c r="H164" s="78"/>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7"/>
      <c r="H165" s="78"/>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7"/>
      <c r="H166" s="78"/>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7"/>
      <c r="H167" s="78"/>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7"/>
      <c r="H168" s="78"/>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7"/>
      <c r="H169" s="78"/>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7"/>
      <c r="H170" s="78"/>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7"/>
      <c r="H171" s="78"/>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7"/>
      <c r="H172" s="78"/>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7"/>
      <c r="H173" s="78"/>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7"/>
      <c r="H174" s="78"/>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7"/>
      <c r="H175" s="78"/>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7"/>
      <c r="H176" s="78"/>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7"/>
      <c r="H177" s="78"/>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7"/>
      <c r="H178" s="78"/>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7"/>
      <c r="H179" s="78"/>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7"/>
      <c r="H180" s="78"/>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7"/>
      <c r="H181" s="78"/>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7"/>
      <c r="H182" s="78"/>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7"/>
      <c r="H183" s="78"/>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7"/>
      <c r="H184" s="78"/>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7"/>
      <c r="H185" s="78"/>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7"/>
      <c r="H186" s="78"/>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7"/>
      <c r="H187" s="78"/>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7"/>
      <c r="H188" s="78"/>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7"/>
      <c r="H189" s="78"/>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7"/>
      <c r="H190" s="78"/>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7"/>
      <c r="H191" s="78"/>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7"/>
      <c r="H192" s="78"/>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7"/>
      <c r="H193" s="78"/>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7"/>
      <c r="H194" s="78"/>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7"/>
      <c r="H195" s="78"/>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7"/>
      <c r="H196" s="78"/>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7"/>
      <c r="H197" s="78"/>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7"/>
      <c r="H198" s="78"/>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7"/>
      <c r="H199" s="78"/>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7"/>
      <c r="H200" s="78"/>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7"/>
      <c r="H201" s="78"/>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7"/>
      <c r="H202" s="78"/>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7"/>
      <c r="H203" s="78"/>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7"/>
      <c r="H204" s="78"/>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7"/>
      <c r="H205" s="78"/>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7"/>
      <c r="H206" s="78"/>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7"/>
      <c r="H207" s="78"/>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7"/>
      <c r="H208" s="78"/>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7"/>
      <c r="H209" s="78"/>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7"/>
      <c r="H210" s="78"/>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7"/>
      <c r="H211" s="78"/>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7"/>
      <c r="H212" s="78"/>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7"/>
      <c r="H213" s="78"/>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7"/>
      <c r="H214" s="78"/>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7"/>
      <c r="H215" s="78"/>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7"/>
      <c r="H216" s="78"/>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7"/>
      <c r="H217" s="78"/>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7"/>
      <c r="H218" s="78"/>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7"/>
      <c r="H219" s="78"/>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7"/>
      <c r="H220" s="78"/>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7"/>
      <c r="H221" s="78"/>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7"/>
      <c r="H222" s="78"/>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7"/>
      <c r="H223" s="78"/>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7"/>
      <c r="H224" s="78"/>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7"/>
      <c r="H225" s="78"/>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7"/>
      <c r="H226" s="78"/>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7"/>
      <c r="H227" s="78"/>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7"/>
      <c r="H228" s="78"/>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7"/>
      <c r="H229" s="78"/>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7"/>
      <c r="H230" s="78"/>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7"/>
      <c r="H231" s="78"/>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7"/>
      <c r="H232" s="78"/>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7"/>
      <c r="H233" s="78"/>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7"/>
      <c r="H234" s="78"/>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7"/>
      <c r="H235" s="78"/>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7"/>
      <c r="H236" s="78"/>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7"/>
      <c r="H237" s="78"/>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7"/>
      <c r="H238" s="78"/>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7"/>
      <c r="H239" s="78"/>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7"/>
      <c r="H240" s="78"/>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7"/>
      <c r="H241" s="78"/>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7"/>
      <c r="H242" s="78"/>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7"/>
      <c r="H243" s="78"/>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7"/>
      <c r="H244" s="78"/>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7"/>
      <c r="H245" s="78"/>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7"/>
      <c r="H246" s="78"/>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7"/>
      <c r="H247" s="78"/>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7"/>
      <c r="H248" s="78"/>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7"/>
      <c r="H249" s="78"/>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7"/>
      <c r="H250" s="78"/>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7"/>
      <c r="H251" s="78"/>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7"/>
      <c r="H252" s="78"/>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7"/>
      <c r="H253" s="78"/>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7"/>
      <c r="H254" s="78"/>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7"/>
      <c r="H255" s="78"/>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7"/>
      <c r="H256" s="78"/>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7"/>
      <c r="H257" s="78"/>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7"/>
      <c r="H258" s="78"/>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7"/>
      <c r="H259" s="78"/>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7"/>
      <c r="H260" s="78"/>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7"/>
      <c r="H261" s="78"/>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7"/>
      <c r="H262" s="78"/>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7"/>
      <c r="H263" s="78"/>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7"/>
      <c r="H264" s="78"/>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7"/>
      <c r="H265" s="78"/>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7"/>
      <c r="H266" s="78"/>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7"/>
      <c r="H267" s="78"/>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7"/>
      <c r="H268" s="78"/>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7"/>
      <c r="H269" s="78"/>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7"/>
      <c r="H270" s="78"/>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7"/>
      <c r="H271" s="78"/>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7"/>
      <c r="H272" s="78"/>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7"/>
      <c r="H273" s="78"/>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7"/>
      <c r="H274" s="78"/>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7"/>
      <c r="H275" s="78"/>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7"/>
      <c r="H276" s="78"/>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7"/>
      <c r="H277" s="78"/>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7"/>
      <c r="H278" s="78"/>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7"/>
      <c r="H279" s="78"/>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7"/>
      <c r="H280" s="78"/>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7"/>
      <c r="H281" s="78"/>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7"/>
      <c r="H282" s="78"/>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7"/>
      <c r="H283" s="78"/>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7"/>
      <c r="H284" s="78"/>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7"/>
      <c r="H285" s="78"/>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7"/>
      <c r="H286" s="78"/>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7"/>
      <c r="H287" s="78"/>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7"/>
      <c r="H288" s="78"/>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7"/>
      <c r="H289" s="78"/>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7"/>
      <c r="H290" s="78"/>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7"/>
      <c r="H291" s="78"/>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7"/>
      <c r="H292" s="78"/>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7"/>
      <c r="H293" s="78"/>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7"/>
      <c r="H294" s="78"/>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7"/>
      <c r="H295" s="78"/>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7"/>
      <c r="H296" s="78"/>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7"/>
      <c r="H297" s="78"/>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7"/>
      <c r="H298" s="78"/>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7"/>
      <c r="H299" s="78"/>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7"/>
      <c r="H300" s="78"/>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7"/>
      <c r="H301" s="78"/>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7"/>
      <c r="H302" s="78"/>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7"/>
      <c r="H303" s="78"/>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7"/>
      <c r="H304" s="78"/>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7"/>
      <c r="H305" s="78"/>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7"/>
      <c r="H306" s="78"/>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7"/>
      <c r="H307" s="78"/>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7"/>
      <c r="H308" s="78"/>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7"/>
      <c r="H309" s="78"/>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7"/>
      <c r="H310" s="78"/>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7"/>
      <c r="H311" s="78"/>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7"/>
      <c r="H312" s="78"/>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7"/>
      <c r="H313" s="78"/>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7"/>
      <c r="H314" s="78"/>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7"/>
      <c r="H315" s="78"/>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7"/>
      <c r="H316" s="78"/>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7"/>
      <c r="H317" s="78"/>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7"/>
      <c r="H318" s="78"/>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7"/>
      <c r="H319" s="78"/>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7"/>
      <c r="H320" s="78"/>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7"/>
      <c r="H321" s="78"/>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7"/>
      <c r="H322" s="78"/>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7"/>
      <c r="H323" s="78"/>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7"/>
      <c r="H324" s="78"/>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7"/>
      <c r="H325" s="78"/>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7"/>
      <c r="H326" s="78"/>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7"/>
      <c r="H327" s="78"/>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7"/>
      <c r="H328" s="78"/>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7"/>
      <c r="H329" s="78"/>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7"/>
      <c r="H330" s="78"/>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7"/>
      <c r="H331" s="78"/>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7"/>
      <c r="H332" s="78"/>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7"/>
      <c r="H333" s="78"/>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7"/>
      <c r="H334" s="78"/>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7"/>
      <c r="H335" s="78"/>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7"/>
      <c r="H336" s="78"/>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7"/>
      <c r="H337" s="78"/>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7"/>
      <c r="H338" s="78"/>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7"/>
      <c r="H339" s="78"/>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7"/>
      <c r="H340" s="78"/>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7"/>
      <c r="H341" s="78"/>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7"/>
      <c r="H342" s="78"/>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7"/>
      <c r="H343" s="78"/>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7"/>
      <c r="H344" s="78"/>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7"/>
      <c r="H345" s="78"/>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7"/>
      <c r="H346" s="78"/>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7"/>
      <c r="H347" s="78"/>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7"/>
      <c r="H348" s="78"/>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7"/>
      <c r="H349" s="78"/>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7"/>
      <c r="H350" s="78"/>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7"/>
      <c r="H351" s="78"/>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7"/>
      <c r="H352" s="78"/>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7"/>
      <c r="H353" s="78"/>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7"/>
      <c r="H354" s="78"/>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7"/>
      <c r="H355" s="78"/>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7"/>
      <c r="H356" s="78"/>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7"/>
      <c r="H357" s="78"/>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7"/>
      <c r="H358" s="78"/>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7"/>
      <c r="H359" s="78"/>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7"/>
      <c r="H360" s="78"/>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7"/>
      <c r="H361" s="78"/>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7"/>
      <c r="H362" s="78"/>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7"/>
      <c r="H363" s="78"/>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7"/>
      <c r="H364" s="78"/>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7"/>
      <c r="H365" s="78"/>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7"/>
      <c r="H366" s="78"/>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7"/>
      <c r="H367" s="78"/>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7"/>
      <c r="H368" s="78"/>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7"/>
      <c r="H369" s="78"/>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7"/>
      <c r="H370" s="78"/>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7"/>
      <c r="H371" s="78"/>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7"/>
      <c r="H372" s="78"/>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7"/>
      <c r="H373" s="78"/>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7"/>
      <c r="H374" s="78"/>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7"/>
      <c r="H375" s="78"/>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7"/>
      <c r="H376" s="78"/>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7"/>
      <c r="H377" s="78"/>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7"/>
      <c r="H378" s="78"/>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7"/>
      <c r="H379" s="78"/>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7"/>
      <c r="H380" s="78"/>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7"/>
      <c r="H381" s="78"/>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7"/>
      <c r="H382" s="78"/>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7"/>
      <c r="H383" s="78"/>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7"/>
      <c r="H384" s="78"/>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7"/>
      <c r="H385" s="78"/>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7"/>
      <c r="H386" s="78"/>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7"/>
      <c r="H387" s="78"/>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7"/>
      <c r="H388" s="78"/>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7"/>
      <c r="H389" s="78"/>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7"/>
      <c r="H390" s="78"/>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7"/>
      <c r="H391" s="78"/>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7"/>
      <c r="H392" s="78"/>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7"/>
      <c r="H393" s="78"/>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7"/>
      <c r="H394" s="78"/>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7"/>
      <c r="H395" s="78"/>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7"/>
      <c r="H396" s="78"/>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7"/>
      <c r="H397" s="78"/>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7"/>
      <c r="H398" s="78"/>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7"/>
      <c r="H399" s="78"/>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7"/>
      <c r="H400" s="78"/>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7"/>
      <c r="H401" s="78"/>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7"/>
      <c r="H402" s="78"/>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7"/>
      <c r="H403" s="78"/>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7"/>
      <c r="H404" s="78"/>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7"/>
      <c r="H405" s="78"/>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7"/>
      <c r="H406" s="78"/>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7"/>
      <c r="H407" s="78"/>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7"/>
      <c r="H408" s="78"/>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7"/>
      <c r="H409" s="78"/>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7"/>
      <c r="H410" s="78"/>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7"/>
      <c r="H411" s="78"/>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7"/>
      <c r="H412" s="78"/>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7"/>
      <c r="H413" s="78"/>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7"/>
      <c r="H414" s="78"/>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7"/>
      <c r="H415" s="78"/>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7"/>
      <c r="H416" s="78"/>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7"/>
      <c r="H417" s="78"/>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7"/>
      <c r="H418" s="78"/>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7"/>
      <c r="H419" s="78"/>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7"/>
      <c r="H420" s="78"/>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7"/>
      <c r="H421" s="78"/>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7"/>
      <c r="H422" s="78"/>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7"/>
      <c r="H423" s="78"/>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7"/>
      <c r="H424" s="78"/>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7"/>
      <c r="H425" s="78"/>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7"/>
      <c r="H426" s="78"/>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7"/>
      <c r="H427" s="78"/>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7"/>
      <c r="H428" s="78"/>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7"/>
      <c r="H429" s="78"/>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7"/>
      <c r="H430" s="78"/>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7"/>
      <c r="H431" s="78"/>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7"/>
      <c r="H432" s="78"/>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7"/>
      <c r="H433" s="78"/>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7"/>
      <c r="H434" s="78"/>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7"/>
      <c r="H435" s="78"/>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7"/>
      <c r="H436" s="78"/>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7"/>
      <c r="H437" s="78"/>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7"/>
      <c r="H438" s="78"/>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7"/>
      <c r="H439" s="78"/>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7"/>
      <c r="H440" s="78"/>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7"/>
      <c r="H441" s="78"/>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7"/>
      <c r="H442" s="78"/>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7"/>
      <c r="H443" s="78"/>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7"/>
      <c r="H444" s="78"/>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7"/>
      <c r="H445" s="78"/>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7"/>
      <c r="H446" s="78"/>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7"/>
      <c r="H447" s="78"/>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7"/>
      <c r="H448" s="78"/>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7"/>
      <c r="H449" s="78"/>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7"/>
      <c r="H450" s="78"/>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7"/>
      <c r="H451" s="78"/>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7"/>
      <c r="H452" s="78"/>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7"/>
      <c r="H453" s="78"/>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7"/>
      <c r="H454" s="78"/>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7"/>
      <c r="H455" s="78"/>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7"/>
      <c r="H456" s="78"/>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7"/>
      <c r="H457" s="78"/>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7"/>
      <c r="H458" s="78"/>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7"/>
      <c r="H459" s="78"/>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7"/>
      <c r="H460" s="78"/>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7"/>
      <c r="H461" s="78"/>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7"/>
      <c r="H462" s="78"/>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7"/>
      <c r="H463" s="78"/>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7"/>
      <c r="H464" s="78"/>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7"/>
      <c r="H465" s="78"/>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7"/>
      <c r="H466" s="78"/>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7"/>
      <c r="H467" s="78"/>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7"/>
      <c r="H468" s="78"/>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7"/>
      <c r="H469" s="78"/>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7"/>
      <c r="H470" s="78"/>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7"/>
      <c r="H471" s="78"/>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7"/>
      <c r="H472" s="78"/>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7"/>
      <c r="H473" s="78"/>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7"/>
      <c r="H474" s="78"/>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7"/>
      <c r="H475" s="78"/>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7"/>
      <c r="H476" s="78"/>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7"/>
      <c r="H477" s="78"/>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7"/>
      <c r="H478" s="78"/>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7"/>
      <c r="H479" s="78"/>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7"/>
      <c r="H480" s="78"/>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7"/>
      <c r="H481" s="78"/>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7"/>
      <c r="H482" s="78"/>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7"/>
      <c r="H483" s="78"/>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7"/>
      <c r="H484" s="78"/>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7"/>
      <c r="H485" s="78"/>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7"/>
      <c r="H486" s="78"/>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7"/>
      <c r="H487" s="78"/>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7"/>
      <c r="H488" s="78"/>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7"/>
      <c r="H489" s="78"/>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7"/>
      <c r="H490" s="78"/>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7"/>
      <c r="H491" s="78"/>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7"/>
      <c r="H492" s="78"/>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7"/>
      <c r="H493" s="78"/>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7"/>
      <c r="H494" s="78"/>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7"/>
      <c r="H495" s="78"/>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7"/>
      <c r="H496" s="78"/>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7"/>
      <c r="H497" s="78"/>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7"/>
      <c r="H498" s="78"/>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7"/>
      <c r="H499" s="78"/>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7"/>
      <c r="H500" s="78"/>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7"/>
      <c r="H501" s="78"/>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7"/>
      <c r="H502" s="78"/>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7"/>
      <c r="H503" s="78"/>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7"/>
      <c r="H504" s="78"/>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7"/>
      <c r="H505" s="78"/>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7"/>
      <c r="H506" s="78"/>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7"/>
      <c r="H507" s="78"/>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7"/>
      <c r="H508" s="78"/>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7"/>
      <c r="H509" s="78"/>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7"/>
      <c r="H510" s="78"/>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7"/>
      <c r="H511" s="78"/>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7"/>
      <c r="H512" s="78"/>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7"/>
      <c r="H513" s="78"/>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7"/>
      <c r="H514" s="78"/>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7"/>
      <c r="H515" s="78"/>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7"/>
      <c r="H516" s="78"/>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7"/>
      <c r="H517" s="78"/>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7"/>
      <c r="H518" s="78"/>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7"/>
      <c r="H519" s="78"/>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7"/>
      <c r="H520" s="78"/>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7"/>
      <c r="H521" s="78"/>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7"/>
      <c r="H522" s="78"/>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7"/>
      <c r="H523" s="78"/>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7"/>
      <c r="H524" s="78"/>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7"/>
      <c r="H525" s="78"/>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7"/>
      <c r="H526" s="78"/>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7"/>
      <c r="H527" s="78"/>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7"/>
      <c r="H528" s="78"/>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7"/>
      <c r="H529" s="78"/>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7"/>
      <c r="H530" s="78"/>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7"/>
      <c r="H531" s="78"/>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7"/>
      <c r="H532" s="78"/>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7"/>
      <c r="H533" s="78"/>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7"/>
      <c r="H534" s="78"/>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7"/>
      <c r="H535" s="78"/>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7"/>
      <c r="H536" s="78"/>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7"/>
      <c r="H537" s="78"/>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8">
      <formula1>"Cf.,-"</formula1>
    </dataValidation>
    <dataValidation errorStyle="information" type="list" allowBlank="1" showInputMessage="1" showErrorMessage="1" errorTitle="Nouveau taxon ?" error="saisir la valeur NEWCOD pour pouvoir renseigner des informations concernant ce taxon" sqref="A97:A538">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1" t="s">
        <v>5140</v>
      </c>
      <c r="B1" s="81" t="s">
        <v>5141</v>
      </c>
      <c r="C1" s="81" t="s">
        <v>5142</v>
      </c>
      <c r="D1" s="81" t="s">
        <v>5143</v>
      </c>
      <c r="E1" s="81" t="s">
        <v>5144</v>
      </c>
      <c r="F1" s="81" t="s">
        <v>5145</v>
      </c>
      <c r="G1" s="81" t="s">
        <v>5146</v>
      </c>
      <c r="H1" s="82" t="s">
        <v>5147</v>
      </c>
      <c r="I1" s="81" t="s">
        <v>5148</v>
      </c>
      <c r="J1" s="81"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3" t="s">
        <v>5150</v>
      </c>
      <c r="B5" s="83" t="s">
        <v>5151</v>
      </c>
      <c r="C5" s="83" t="s">
        <v>5152</v>
      </c>
      <c r="D5" s="83" t="s">
        <v>5153</v>
      </c>
      <c r="E5" s="83" t="s">
        <v>5154</v>
      </c>
      <c r="F5" s="84" t="s">
        <v>5162</v>
      </c>
      <c r="G5" s="85">
        <v>43423</v>
      </c>
      <c r="H5" s="86" t="s">
        <v>5163</v>
      </c>
      <c r="I5" s="83" t="s">
        <v>5157</v>
      </c>
      <c r="J5" s="86"/>
    </row>
    <row r="6" spans="1:10" ht="45">
      <c r="A6" s="83" t="s">
        <v>5150</v>
      </c>
      <c r="B6" s="83" t="s">
        <v>5151</v>
      </c>
      <c r="C6" s="83" t="s">
        <v>5152</v>
      </c>
      <c r="D6" s="83" t="s">
        <v>5153</v>
      </c>
      <c r="E6" s="83" t="s">
        <v>5154</v>
      </c>
      <c r="F6" s="84" t="s">
        <v>5168</v>
      </c>
      <c r="G6" s="85">
        <v>43496</v>
      </c>
      <c r="H6" s="86" t="s">
        <v>5169</v>
      </c>
      <c r="I6" s="83" t="s">
        <v>5157</v>
      </c>
      <c r="J6" s="86"/>
    </row>
    <row r="7" spans="1:9" ht="30">
      <c r="A7" s="83" t="s">
        <v>5150</v>
      </c>
      <c r="B7" s="83" t="s">
        <v>5151</v>
      </c>
      <c r="C7" s="83" t="s">
        <v>5152</v>
      </c>
      <c r="D7" s="83" t="s">
        <v>5153</v>
      </c>
      <c r="E7" s="83" t="s">
        <v>5154</v>
      </c>
      <c r="F7" s="84" t="s">
        <v>5170</v>
      </c>
      <c r="G7" s="85">
        <v>43630</v>
      </c>
      <c r="H7" s="86" t="s">
        <v>5171</v>
      </c>
      <c r="I7" s="83"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2020-01-31T14:33:46Z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