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64741" yWindow="135" windowWidth="20730" windowHeight="11760" activeTab="1"/>
  </bookViews>
  <sheets>
    <sheet name="Ref Taxo" sheetId="1" r:id="rId1"/>
    <sheet name="05122000" sheetId="2" r:id="rId2"/>
    <sheet name="Mises à jour" sheetId="3" r:id="rId3"/>
  </sheets>
  <definedNames/>
  <calcPr calcId="162913"/>
</workbook>
</file>

<file path=xl/sharedStrings.xml><?xml version="1.0" encoding="utf-8"?>
<sst xmlns="http://schemas.openxmlformats.org/spreadsheetml/2006/main" count="6482" uniqueCount="5304">
  <si>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</si>
  <si>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</si>
  <si>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</si>
  <si>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</si>
  <si>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</si>
  <si>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</si>
  <si>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</si>
  <si>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</si>
  <si>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</si>
  <si>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</si>
  <si>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</si>
  <si>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</si>
  <si>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</si>
  <si>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</si>
  <si>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</si>
  <si>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</si>
  <si>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</si>
  <si>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</si>
  <si>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</si>
  <si>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</si>
  <si>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</si>
  <si>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</si>
  <si>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</si>
  <si>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</si>
  <si>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</si>
  <si>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</si>
  <si>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</si>
  <si>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</si>
  <si>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</si>
  <si>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</si>
  <si>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</si>
  <si>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</si>
  <si>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</si>
  <si>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</si>
  <si>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</si>
  <si>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</si>
  <si>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</si>
  <si>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</si>
  <si>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</si>
  <si>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</si>
  <si>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</si>
  <si>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</si>
  <si>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</si>
  <si>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</si>
  <si>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</si>
  <si>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</si>
  <si>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</si>
  <si>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</si>
  <si>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</si>
  <si>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</si>
  <si>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</si>
  <si>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</si>
  <si>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</si>
  <si>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</si>
  <si>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</si>
  <si>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</si>
  <si>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</si>
  <si>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</si>
  <si>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</si>
  <si>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</si>
  <si>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</si>
  <si>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</si>
  <si>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</si>
  <si>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</si>
  <si>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</si>
  <si>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</si>
  <si>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</si>
  <si>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</si>
  <si>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</si>
  <si>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</si>
  <si>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</si>
  <si>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</si>
  <si>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</si>
  <si>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</si>
  <si>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</si>
  <si>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</si>
  <si>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</si>
  <si>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</si>
  <si>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</si>
  <si>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</si>
  <si>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</si>
  <si>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</si>
  <si>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</si>
  <si>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</si>
  <si>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</si>
  <si>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</si>
  <si>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</si>
  <si>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</si>
  <si>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</si>
  <si>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</si>
  <si>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</si>
  <si>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</si>
  <si>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</si>
  <si>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</si>
  <si>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</si>
  <si>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</si>
  <si>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</si>
  <si>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</si>
  <si>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</si>
  <si>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</si>
  <si>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</si>
  <si>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</si>
  <si>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</si>
  <si>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</si>
  <si>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</si>
  <si>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</si>
  <si>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</si>
  <si>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</si>
  <si>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</si>
  <si>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</si>
  <si>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</si>
  <si>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</si>
  <si>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</si>
  <si>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</si>
  <si>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</si>
  <si>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</si>
  <si>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</si>
  <si>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</si>
  <si>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</si>
  <si>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</si>
  <si>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</si>
  <si>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</si>
  <si>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</si>
  <si>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</si>
  <si>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</si>
  <si>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</si>
  <si>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</si>
  <si>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</si>
  <si>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</si>
  <si>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</si>
  <si>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</si>
  <si>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</si>
  <si>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</si>
  <si>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</si>
  <si>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</si>
  <si>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</si>
  <si>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</si>
  <si>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</si>
  <si>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</si>
  <si>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</si>
  <si>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</si>
  <si>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</si>
  <si>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</si>
  <si>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</si>
  <si>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</si>
  <si>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</si>
  <si>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</si>
  <si>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</si>
  <si>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</si>
  <si>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</si>
  <si>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</si>
  <si>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</si>
  <si>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</si>
  <si>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</si>
  <si>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</si>
  <si>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</si>
  <si>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</si>
  <si>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</si>
  <si>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</si>
  <si>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</si>
  <si>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</si>
  <si>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</si>
  <si>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</si>
  <si>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</si>
  <si>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</si>
  <si>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</si>
  <si>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</si>
  <si>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</si>
  <si>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</si>
  <si>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</si>
  <si>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</si>
  <si>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</si>
  <si>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</si>
  <si>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</si>
  <si>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</si>
  <si>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</si>
  <si>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</si>
  <si>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</si>
  <si>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</si>
  <si>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</si>
  <si>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</si>
  <si>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</si>
  <si>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</si>
  <si>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</si>
  <si>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</si>
  <si>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</si>
  <si>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</si>
  <si>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</si>
  <si>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</si>
  <si>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</si>
  <si>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</si>
  <si>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</si>
  <si>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</si>
  <si>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</si>
  <si>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</si>
  <si>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</si>
  <si>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</si>
  <si>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</si>
  <si>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</si>
  <si>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</si>
  <si>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</si>
  <si>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</si>
  <si>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</si>
  <si>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</si>
  <si>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</si>
  <si>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</si>
  <si>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</si>
  <si>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</si>
  <si>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</si>
  <si>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</si>
  <si>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</si>
  <si>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</si>
  <si>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</si>
  <si>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</si>
  <si>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</si>
  <si>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</si>
  <si>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</si>
  <si>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</si>
  <si>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</si>
  <si>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</si>
  <si>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</si>
  <si>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</si>
  <si>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</si>
  <si>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</si>
  <si>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</si>
  <si>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</si>
  <si>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</si>
  <si>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</si>
  <si>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</si>
  <si>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</si>
  <si>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</si>
  <si>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</si>
  <si>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</si>
  <si>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</si>
  <si>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</si>
  <si>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</si>
  <si>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</si>
  <si>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</si>
  <si>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</si>
  <si>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</si>
  <si>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</si>
  <si>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</si>
  <si>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</si>
  <si>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</si>
  <si>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</si>
  <si>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</si>
  <si>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</si>
  <si>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</si>
  <si>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</si>
  <si>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</si>
  <si>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</si>
  <si>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</si>
  <si>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</si>
  <si>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</si>
  <si>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</si>
  <si>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</si>
  <si>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</si>
  <si>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</si>
  <si>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</si>
  <si>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</si>
  <si>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</si>
  <si>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</si>
  <si>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</si>
  <si>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</si>
  <si>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</si>
  <si>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</si>
  <si>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</si>
  <si>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</si>
  <si>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</si>
  <si>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</si>
  <si>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</si>
  <si>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</si>
  <si>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</si>
  <si>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</si>
  <si>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</si>
  <si>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</si>
  <si>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</si>
  <si>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</si>
  <si>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</si>
  <si>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</si>
  <si>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</si>
  <si>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</si>
  <si>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</si>
  <si>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</si>
  <si>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</si>
  <si>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</si>
  <si>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</si>
  <si>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</si>
  <si>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</si>
  <si>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</si>
  <si>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</si>
  <si>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</si>
  <si>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</si>
  <si>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</si>
  <si>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</si>
  <si>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</si>
  <si>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</si>
  <si>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</si>
  <si>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</si>
  <si>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</si>
  <si>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</si>
  <si>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</si>
  <si>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</si>
  <si>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</si>
  <si>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</si>
  <si>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</si>
  <si>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</si>
  <si>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</si>
  <si>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</si>
  <si>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</si>
  <si>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</si>
  <si>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</si>
  <si>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</si>
  <si>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</si>
  <si>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</si>
  <si>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</si>
  <si>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</si>
  <si>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</si>
  <si>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</si>
  <si>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</si>
  <si>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</si>
  <si>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</si>
  <si>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</si>
  <si>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</si>
  <si>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</si>
  <si>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</si>
  <si>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</si>
  <si>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</si>
  <si>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</si>
  <si>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</si>
  <si>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</si>
  <si>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</si>
  <si>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</si>
  <si>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</si>
  <si>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</si>
  <si>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</si>
  <si>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</si>
  <si>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</si>
  <si>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</si>
  <si>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</si>
  <si>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</si>
  <si>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</si>
  <si>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</si>
  <si>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</si>
  <si>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</si>
  <si>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</si>
  <si>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</si>
  <si>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</si>
  <si>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</si>
  <si>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</si>
  <si>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</si>
  <si>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</si>
  <si>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</si>
  <si>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</si>
  <si>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</si>
  <si>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</si>
  <si>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</si>
  <si>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</si>
  <si>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</si>
  <si>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</si>
  <si>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</si>
  <si>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</si>
  <si>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</si>
  <si>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</si>
  <si>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</si>
  <si>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</si>
  <si>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</si>
  <si>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</si>
  <si>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</si>
  <si>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</si>
  <si>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</si>
  <si>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</si>
  <si>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</si>
  <si>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</si>
  <si>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</si>
  <si>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</si>
  <si>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</si>
  <si>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</si>
  <si>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</si>
  <si>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</si>
  <si>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</si>
  <si>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</si>
  <si>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</si>
  <si>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</si>
  <si>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</si>
  <si>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</si>
  <si>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</si>
  <si>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</si>
  <si>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</si>
  <si>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</si>
  <si>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</si>
  <si>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</si>
  <si>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</si>
  <si>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</si>
  <si>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</si>
  <si>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</si>
  <si>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</si>
  <si>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</si>
  <si>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</si>
  <si>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</si>
  <si>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</si>
  <si>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</si>
  <si>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</si>
  <si>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</si>
  <si>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</si>
  <si>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</si>
  <si>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</si>
  <si>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</si>
  <si>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</si>
  <si>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</si>
  <si>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</si>
  <si>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</si>
  <si>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</si>
  <si>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</si>
  <si>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</si>
  <si>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</si>
  <si>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</si>
  <si>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</si>
  <si>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</si>
  <si>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</si>
  <si>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</si>
  <si>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</si>
  <si>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</si>
  <si>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</si>
  <si>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</si>
  <si>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</si>
  <si>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</si>
  <si>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</si>
  <si>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</si>
  <si>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</si>
  <si>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</si>
  <si>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</si>
  <si>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</si>
  <si>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</si>
  <si>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</si>
  <si>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</si>
  <si>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</si>
  <si>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</si>
  <si>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</si>
  <si>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</si>
  <si>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</si>
  <si>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</si>
  <si>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</si>
  <si>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</si>
  <si>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</si>
  <si>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</si>
  <si>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</si>
  <si>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</si>
  <si>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</si>
  <si>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</si>
  <si>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</si>
  <si>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</si>
  <si>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</si>
  <si>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</si>
  <si>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</si>
  <si>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</si>
  <si>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</si>
  <si>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</si>
  <si>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</si>
  <si>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</si>
  <si>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</si>
  <si>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</si>
  <si>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</si>
  <si>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</si>
  <si>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</si>
  <si>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</si>
  <si>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</si>
  <si>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</si>
  <si>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</si>
  <si>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</si>
  <si>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</si>
  <si>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</si>
  <si>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</si>
  <si>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</si>
  <si>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</si>
  <si>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</si>
  <si>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</si>
  <si>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</si>
  <si>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</si>
  <si>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</si>
  <si>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</si>
  <si>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</si>
  <si>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</si>
  <si>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</si>
  <si>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</si>
  <si>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</si>
  <si>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</si>
  <si>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</si>
  <si>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</si>
  <si>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</si>
  <si>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</si>
  <si>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</si>
  <si>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</si>
  <si>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</si>
  <si>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</si>
  <si>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</si>
  <si>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</si>
  <si>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</si>
  <si>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</si>
  <si>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</si>
  <si>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</si>
  <si>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</si>
  <si>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</si>
  <si>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</si>
  <si>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</si>
  <si>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</si>
  <si>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</si>
  <si>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</si>
  <si>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</si>
  <si>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</si>
  <si>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</si>
  <si>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</si>
  <si>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</si>
  <si>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</si>
  <si>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</si>
  <si>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</si>
  <si>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</si>
  <si>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</si>
  <si>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</si>
  <si>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</si>
  <si>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</si>
  <si>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</si>
  <si>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</si>
  <si>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</si>
  <si>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</si>
  <si>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</si>
  <si>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</si>
  <si>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</si>
  <si>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</si>
  <si>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</si>
  <si>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</si>
  <si>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</si>
  <si>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</si>
  <si>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</si>
  <si>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</si>
  <si>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</si>
  <si>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</si>
  <si>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</si>
  <si>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</si>
  <si>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</si>
  <si>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</si>
  <si>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</si>
  <si>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</si>
  <si>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</si>
  <si>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</si>
  <si>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</si>
  <si>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</si>
  <si>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</si>
  <si>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</si>
  <si>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</si>
  <si>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</si>
  <si>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</si>
  <si>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</si>
  <si>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</si>
  <si>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</si>
  <si>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</si>
  <si>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</si>
  <si>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</si>
  <si>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</si>
  <si>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</si>
  <si>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</si>
  <si>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</si>
  <si>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</si>
  <si>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</si>
  <si>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</si>
  <si>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</si>
  <si>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</si>
  <si>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</si>
  <si>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</si>
  <si>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</si>
  <si>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</si>
  <si>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</si>
  <si>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</si>
  <si>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</si>
  <si>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</si>
  <si>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</si>
  <si>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</si>
  <si>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</si>
  <si>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</si>
  <si>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</si>
  <si>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</si>
  <si>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</si>
  <si>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</si>
  <si>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</si>
  <si>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</si>
  <si>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</si>
  <si>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</si>
  <si>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</si>
  <si>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</si>
  <si>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</si>
  <si>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</si>
  <si>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</si>
  <si>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</si>
  <si>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</si>
  <si>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</si>
  <si>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</si>
  <si>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</si>
  <si>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</si>
  <si>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</si>
  <si>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</si>
  <si>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</si>
  <si>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</si>
  <si>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</si>
  <si>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</si>
  <si>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</si>
  <si>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</si>
  <si>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</si>
  <si>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</si>
  <si>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</si>
  <si>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</si>
  <si>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</si>
  <si>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</si>
  <si>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</si>
  <si>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</si>
  <si>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</si>
  <si>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</si>
  <si>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</si>
  <si>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</si>
  <si>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</si>
  <si>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</si>
  <si>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</si>
  <si>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</si>
  <si>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</si>
  <si>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</si>
  <si>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</si>
  <si>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</si>
  <si>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</si>
  <si>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</si>
  <si>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</si>
  <si>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</si>
  <si>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</si>
  <si>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</si>
  <si>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</si>
  <si>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</si>
  <si>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</si>
  <si>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</si>
  <si>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</si>
  <si>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</si>
  <si>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</si>
  <si>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</si>
  <si>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</si>
  <si>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</si>
  <si>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</si>
  <si>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</si>
  <si>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</si>
  <si>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</si>
  <si>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</si>
  <si>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</si>
  <si>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</si>
  <si>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</si>
  <si>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</si>
  <si>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</si>
  <si>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</si>
  <si>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</si>
  <si>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</si>
  <si>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</si>
  <si>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</si>
  <si>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</si>
  <si>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</si>
  <si>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</si>
  <si>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</si>
  <si>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</si>
  <si>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</si>
  <si>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</si>
  <si>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</si>
  <si>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</si>
  <si>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</si>
  <si>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</si>
  <si>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</si>
  <si>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</si>
  <si>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</si>
  <si>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</si>
  <si>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</si>
  <si>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</si>
  <si>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</si>
  <si>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</si>
  <si>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</si>
  <si>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</si>
  <si>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</si>
  <si>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</si>
  <si>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</si>
  <si>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</si>
  <si>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</si>
  <si>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</si>
  <si>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</si>
  <si>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</si>
  <si>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</si>
  <si>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</si>
  <si>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</si>
  <si>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</si>
  <si>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</si>
  <si>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</si>
  <si>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</si>
  <si>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</si>
  <si>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</si>
  <si>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</si>
  <si>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</si>
  <si>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</si>
  <si>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</si>
  <si>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</si>
  <si>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</si>
  <si>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</si>
  <si>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</si>
  <si>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</si>
  <si>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</si>
  <si>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</si>
  <si>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</si>
  <si>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</si>
  <si>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</si>
  <si>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</si>
  <si>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</si>
  <si>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</si>
  <si>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</si>
  <si>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</si>
  <si>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</si>
  <si>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</si>
  <si>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</si>
  <si>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</si>
  <si>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</si>
  <si>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</si>
  <si>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</si>
  <si>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</si>
  <si>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</si>
  <si>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</si>
  <si>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</si>
  <si>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</si>
  <si>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</si>
  <si>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</si>
  <si>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</si>
  <si>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</si>
  <si>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</si>
  <si>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</si>
  <si>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</si>
  <si>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</si>
  <si>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</si>
  <si>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</si>
  <si>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</si>
  <si>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</si>
  <si>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</si>
  <si>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</si>
  <si>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</si>
  <si>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</si>
  <si>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</si>
  <si>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</si>
  <si>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</si>
  <si>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</si>
  <si>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</si>
  <si>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</si>
  <si>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</si>
  <si>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</si>
  <si>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</si>
  <si>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</si>
  <si>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</si>
  <si>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</si>
  <si>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</si>
  <si>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</si>
  <si>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</si>
  <si>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</si>
  <si>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</si>
  <si>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</si>
  <si>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</si>
  <si>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</si>
  <si>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</si>
  <si>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</si>
  <si>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</si>
  <si>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</si>
  <si>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</si>
  <si>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</si>
  <si>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</si>
  <si>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</si>
  <si>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</si>
  <si>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</si>
  <si>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</si>
  <si>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</si>
  <si>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</si>
  <si>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</si>
  <si>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</si>
  <si>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</si>
  <si>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</si>
  <si>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</si>
  <si>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</si>
  <si>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</si>
  <si>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</si>
  <si>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</si>
  <si>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</si>
  <si>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</si>
  <si>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</si>
  <si>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</si>
  <si>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</si>
  <si>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</si>
  <si>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</si>
  <si>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</si>
  <si>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</si>
  <si>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</si>
  <si>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</si>
  <si>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</si>
  <si>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</si>
  <si>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</si>
  <si>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</si>
  <si>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</si>
  <si>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</si>
  <si>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</si>
  <si>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</si>
  <si>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</si>
  <si>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</si>
  <si>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</si>
  <si>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</si>
  <si>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</si>
  <si>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</si>
  <si>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</si>
  <si>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</si>
  <si>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</si>
  <si>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</si>
  <si>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</si>
  <si>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</si>
  <si>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</si>
  <si>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</si>
  <si>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</si>
  <si>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</si>
  <si>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</si>
  <si>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</si>
  <si>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</si>
  <si>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</si>
  <si>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</si>
  <si>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</si>
  <si>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</si>
  <si>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</si>
  <si>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</si>
  <si>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</si>
  <si>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</si>
  <si>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</si>
  <si>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</si>
  <si>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</si>
  <si>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</si>
  <si>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</si>
  <si>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</si>
  <si>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</si>
  <si>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</si>
  <si>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</si>
  <si>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</si>
  <si>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</si>
  <si>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</si>
  <si>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</si>
  <si>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</si>
  <si>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</si>
  <si>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</si>
  <si>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</si>
  <si>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</si>
  <si>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</si>
  <si>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</si>
  <si>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</si>
  <si>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</si>
  <si>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</si>
  <si>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</si>
  <si>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</si>
  <si>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</si>
  <si>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</si>
  <si>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</si>
  <si>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</si>
  <si>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</si>
  <si>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</si>
  <si>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</si>
  <si>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</si>
  <si>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</si>
  <si>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</si>
  <si>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</si>
  <si>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</si>
  <si>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</si>
  <si>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</si>
  <si>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</si>
  <si>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</si>
  <si>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</si>
  <si>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</si>
  <si>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</si>
  <si>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</si>
  <si>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</si>
  <si>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</si>
  <si>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</si>
  <si>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</si>
  <si>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</si>
  <si>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</si>
  <si>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</si>
  <si>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</si>
  <si>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</si>
  <si>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</si>
  <si>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</si>
  <si>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</si>
  <si>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</si>
  <si>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</si>
  <si>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</si>
  <si>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</si>
  <si>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</si>
  <si>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</si>
  <si>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</si>
  <si>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</si>
  <si>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</si>
  <si>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</si>
  <si>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</si>
  <si>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</si>
  <si>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</si>
  <si>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</si>
  <si>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</si>
  <si>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</si>
  <si>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</si>
  <si>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</si>
  <si>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</si>
  <si>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</si>
  <si>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</si>
  <si>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</si>
  <si>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</si>
  <si>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</si>
  <si>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</si>
  <si>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</si>
  <si>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</si>
  <si>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</si>
  <si>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</si>
  <si>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</si>
  <si>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</si>
  <si>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</si>
  <si>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</si>
  <si>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</si>
  <si>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</si>
  <si>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</si>
  <si>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</si>
  <si>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</si>
  <si>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</si>
  <si>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</si>
  <si>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</si>
  <si>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</si>
  <si>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</si>
  <si>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</si>
  <si>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</si>
  <si>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</si>
  <si>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</si>
  <si>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</si>
  <si>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</si>
  <si>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</si>
  <si>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</si>
  <si>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</si>
  <si>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</si>
  <si>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</si>
  <si>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</si>
  <si>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</si>
  <si>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</si>
  <si>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</si>
  <si>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</si>
  <si>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</si>
  <si>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</si>
  <si>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</si>
  <si>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</si>
  <si>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</si>
  <si>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</si>
  <si>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</si>
  <si>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</si>
  <si>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</si>
  <si>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</si>
  <si>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</si>
  <si>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</si>
  <si>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</si>
  <si>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</si>
  <si>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</si>
  <si>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</si>
  <si>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</si>
  <si>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</si>
  <si>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</si>
  <si>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</si>
  <si>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</si>
  <si>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</si>
  <si>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</si>
  <si>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</si>
  <si>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</si>
  <si>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</si>
  <si>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</si>
  <si>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</si>
  <si>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</si>
  <si>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</si>
  <si>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</si>
  <si>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</si>
  <si>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</si>
  <si>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</si>
  <si>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</si>
  <si>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</si>
  <si>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</si>
  <si>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</si>
  <si>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</si>
  <si>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</si>
  <si>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</si>
  <si>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</si>
  <si>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</si>
  <si>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</si>
  <si>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</si>
  <si>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</si>
  <si>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</si>
  <si>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</si>
  <si>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</si>
  <si>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</si>
  <si>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</si>
  <si>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</si>
  <si>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</si>
  <si>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</si>
  <si>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</si>
  <si>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</si>
  <si>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</si>
  <si>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</si>
  <si>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</si>
  <si>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</si>
  <si>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</si>
  <si>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</si>
  <si>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</si>
  <si>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</si>
  <si>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</si>
  <si>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</si>
  <si>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</si>
  <si>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</si>
  <si>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</si>
  <si>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</si>
  <si>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</si>
  <si>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</si>
  <si>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</si>
  <si>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</si>
  <si>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</si>
  <si>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</si>
  <si>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</si>
  <si>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</si>
  <si>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</si>
  <si>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</si>
  <si>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</si>
  <si>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</si>
  <si>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</si>
  <si>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</si>
  <si>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</si>
  <si>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</si>
  <si>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</si>
  <si>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</si>
  <si>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</si>
  <si>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</si>
  <si>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</si>
  <si>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</si>
  <si>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</si>
  <si>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</si>
  <si>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</si>
  <si>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</si>
  <si>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</si>
  <si>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</si>
  <si>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</si>
  <si>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</si>
  <si>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</si>
  <si>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</si>
  <si>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</si>
  <si>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</si>
  <si>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</si>
  <si>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</si>
  <si>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</si>
  <si>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</si>
  <si>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</si>
  <si>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</si>
  <si>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</si>
  <si>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</si>
  <si>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</si>
  <si>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</si>
  <si>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</si>
  <si>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</si>
  <si>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</si>
  <si>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</si>
  <si>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</si>
  <si>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</si>
  <si>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</si>
  <si>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</si>
  <si>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</si>
  <si>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</si>
  <si>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</si>
  <si>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</si>
  <si>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</si>
  <si>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</si>
  <si>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</si>
  <si>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</si>
  <si>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</si>
  <si>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</si>
  <si>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</si>
  <si>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</si>
  <si>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</si>
  <si>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</si>
  <si>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</si>
  <si>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</si>
  <si>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</si>
  <si>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</si>
  <si>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</si>
  <si>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</si>
  <si>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</si>
  <si>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</si>
  <si>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</si>
  <si>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</si>
  <si>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</si>
  <si>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</si>
  <si>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</si>
  <si>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</si>
  <si>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</si>
  <si>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</si>
  <si>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</si>
  <si>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</si>
  <si>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</si>
  <si>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</si>
  <si>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</si>
  <si>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</si>
  <si>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</si>
  <si>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</si>
  <si>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</si>
  <si>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</si>
  <si>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</si>
  <si>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</si>
  <si>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</si>
  <si>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</si>
  <si>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</si>
  <si>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</si>
  <si>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</si>
  <si>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</si>
  <si>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</si>
  <si>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</si>
  <si>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</si>
  <si>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</si>
  <si>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</si>
  <si>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</si>
  <si>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</si>
  <si>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</si>
  <si>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</si>
  <si>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</si>
  <si>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</si>
  <si>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</si>
  <si>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</si>
  <si>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</si>
  <si>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</si>
  <si>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</si>
  <si>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</si>
  <si>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</si>
  <si>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</si>
  <si>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</si>
  <si>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</si>
  <si>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</si>
  <si>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</si>
  <si>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</si>
  <si>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</si>
  <si>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</si>
  <si>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</si>
  <si>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</si>
  <si>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</si>
  <si>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</si>
  <si>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</si>
  <si>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</si>
  <si>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</si>
  <si>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</si>
  <si>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</si>
  <si>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</si>
  <si>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</si>
  <si>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</si>
  <si>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</si>
  <si>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</si>
  <si>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</si>
  <si>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</si>
  <si>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</si>
  <si>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</si>
  <si>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</si>
  <si>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</si>
  <si>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</si>
  <si>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</si>
  <si>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</si>
  <si>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</si>
  <si>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</si>
  <si>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</si>
  <si>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</si>
  <si>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</si>
  <si>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</si>
  <si>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</si>
  <si>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</si>
  <si>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</si>
  <si>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</si>
  <si>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</si>
  <si>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</si>
  <si>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</si>
  <si>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</si>
  <si>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</si>
  <si>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</si>
  <si>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</si>
  <si>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</si>
  <si>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</si>
  <si>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</si>
  <si>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</si>
  <si>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</si>
  <si>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</si>
  <si>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</si>
  <si>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</si>
  <si>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</si>
  <si>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</si>
  <si>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</si>
  <si>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</si>
  <si>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</si>
  <si>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</si>
  <si>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</si>
  <si>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</si>
  <si>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</si>
  <si>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</si>
  <si>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</si>
  <si>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</si>
  <si>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</si>
  <si>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</si>
  <si>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</si>
  <si>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</si>
  <si>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</si>
  <si>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</si>
  <si>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</si>
  <si>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</si>
  <si>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</si>
  <si>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</si>
  <si>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</si>
  <si>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</si>
  <si>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</si>
  <si>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</si>
  <si>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</si>
  <si>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</si>
  <si>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</si>
  <si>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</si>
  <si>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</si>
  <si>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</si>
  <si>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</si>
  <si>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</si>
  <si>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</si>
  <si>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</si>
  <si>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</si>
  <si>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</si>
  <si>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</si>
  <si>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</si>
  <si>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</si>
  <si>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</si>
  <si>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</si>
  <si>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</si>
  <si>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</si>
  <si>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</si>
  <si>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</si>
  <si>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</si>
  <si>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</si>
  <si>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</si>
  <si>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</si>
  <si>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</si>
  <si>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</si>
  <si>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</si>
  <si>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</si>
  <si>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</si>
  <si>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</si>
  <si>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</si>
  <si>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</si>
  <si>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</si>
  <si>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</si>
  <si>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</si>
  <si>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</si>
  <si>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</si>
  <si>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</si>
  <si>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</si>
  <si>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</si>
  <si>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</si>
  <si>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</si>
  <si>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</si>
  <si>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</si>
  <si>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</si>
  <si>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</si>
  <si>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</si>
  <si>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</si>
  <si>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</si>
  <si>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</si>
  <si>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</si>
  <si>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</si>
  <si>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</si>
  <si>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</si>
  <si>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</si>
  <si>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</si>
  <si>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</si>
  <si>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</si>
  <si>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</si>
  <si>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</si>
  <si>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</si>
  <si>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</si>
  <si>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</si>
  <si>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</si>
  <si>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</si>
  <si>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</si>
  <si>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</si>
  <si>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</si>
  <si>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</si>
  <si>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</si>
  <si>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</si>
  <si>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</si>
  <si>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</si>
  <si>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</si>
  <si>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</si>
  <si>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</si>
  <si>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</si>
  <si>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</si>
  <si>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</si>
  <si>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</si>
  <si>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</si>
  <si>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</si>
  <si>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</si>
  <si>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</si>
  <si>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</si>
  <si>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</si>
  <si>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</si>
  <si>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</si>
  <si>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</si>
  <si>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</si>
  <si>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</si>
  <si>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</si>
  <si>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</si>
  <si>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</si>
  <si>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</si>
  <si>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</si>
  <si>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</si>
  <si>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</si>
  <si>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</si>
  <si>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</si>
  <si>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</si>
  <si>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</si>
  <si>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</si>
  <si>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</si>
  <si>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</si>
  <si>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</si>
  <si>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</si>
  <si>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</si>
  <si>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</si>
  <si>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</si>
  <si>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</si>
  <si>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</si>
  <si>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</si>
  <si>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</si>
  <si>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</si>
  <si>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</si>
  <si>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</si>
  <si>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</si>
  <si>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</si>
  <si>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</si>
  <si>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</si>
  <si>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</si>
  <si>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</si>
  <si>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</si>
  <si>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</si>
  <si>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</si>
  <si>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</si>
  <si>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</si>
  <si>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</si>
  <si>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</si>
  <si>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</si>
  <si>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</si>
  <si>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</si>
  <si>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</si>
  <si>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</si>
  <si>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</si>
  <si>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</si>
  <si>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</si>
  <si>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</si>
  <si>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</si>
  <si>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</si>
  <si>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</si>
  <si>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</si>
  <si>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</si>
  <si>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</si>
  <si>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</si>
  <si>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</si>
  <si>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</si>
  <si>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</si>
  <si>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</si>
  <si>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</si>
  <si>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</si>
  <si>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</si>
  <si>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</si>
  <si>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</si>
  <si>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</si>
  <si>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</si>
  <si>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</si>
  <si>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</si>
  <si>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</si>
  <si>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</si>
  <si>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</si>
  <si>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</si>
  <si>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</si>
  <si>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</si>
  <si>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</si>
  <si>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</si>
  <si>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</si>
  <si>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</si>
  <si>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</si>
  <si>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</si>
  <si>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</si>
  <si>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</si>
  <si>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</si>
  <si>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</si>
  <si>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</si>
  <si>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</si>
  <si>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</si>
  <si>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</si>
  <si>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</si>
  <si>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</si>
  <si>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</si>
  <si>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</si>
  <si>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</si>
  <si>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</si>
  <si>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</si>
  <si>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</si>
  <si>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</si>
  <si>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</si>
  <si>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</si>
  <si>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</si>
  <si>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</si>
  <si>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</si>
  <si>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</si>
  <si>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</si>
  <si>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</si>
  <si>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</si>
  <si>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</si>
  <si>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</si>
  <si>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</si>
  <si>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</si>
  <si>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</si>
  <si>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</si>
  <si>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</si>
  <si>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</si>
  <si>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</si>
  <si>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</si>
  <si>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</si>
  <si>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</si>
  <si>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</si>
  <si>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</si>
  <si>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</si>
  <si>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</si>
  <si>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</si>
  <si>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</si>
  <si>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</si>
  <si>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</si>
  <si>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</si>
  <si>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</si>
  <si>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</si>
  <si>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</si>
  <si>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</si>
  <si>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</si>
  <si>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</si>
  <si>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</si>
  <si>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</si>
  <si>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</si>
  <si>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</si>
  <si>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</si>
  <si>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</si>
  <si>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</si>
  <si>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</si>
  <si>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</si>
  <si>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</si>
  <si>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</si>
  <si>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</si>
  <si>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</si>
  <si>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</si>
  <si>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</si>
  <si>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</si>
  <si>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</si>
  <si>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</si>
  <si>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</si>
  <si>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</si>
  <si>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</si>
  <si>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</si>
  <si>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</si>
  <si>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</si>
  <si>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</si>
  <si>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</si>
  <si>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</si>
  <si>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</si>
  <si>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</si>
  <si>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</si>
  <si>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</si>
  <si>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</si>
  <si>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</si>
  <si>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</si>
  <si>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</si>
  <si>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</si>
  <si>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</si>
  <si>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</si>
  <si>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</si>
  <si>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</si>
  <si>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</si>
  <si>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</si>
  <si>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</si>
  <si>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</si>
  <si>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</si>
  <si>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</si>
  <si>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</si>
  <si>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</si>
  <si>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</si>
  <si>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</si>
  <si>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</si>
  <si>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</si>
  <si>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</si>
  <si>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</si>
  <si>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</si>
  <si>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</si>
  <si>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</si>
  <si>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</si>
  <si>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</si>
  <si>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</si>
  <si>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</si>
  <si>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</si>
  <si>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</si>
  <si>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</si>
  <si>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</si>
  <si>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</si>
  <si>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</si>
  <si>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</si>
  <si>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</si>
  <si>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</si>
  <si>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</si>
  <si>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</si>
  <si>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</si>
  <si>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</si>
  <si>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</si>
  <si>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</si>
  <si>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</si>
  <si>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</si>
  <si>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</si>
  <si>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</si>
  <si>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</si>
  <si>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</si>
  <si>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</si>
  <si>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</si>
  <si>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</si>
  <si>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</si>
  <si>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</si>
  <si>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</si>
  <si>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</si>
  <si>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</si>
  <si>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</si>
  <si>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</si>
  <si>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</si>
  <si>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</si>
  <si>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</si>
  <si>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</si>
  <si>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</si>
  <si>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</si>
  <si>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</si>
  <si>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</si>
  <si>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</si>
  <si>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</si>
  <si>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</si>
  <si>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</si>
  <si>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</si>
  <si>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</si>
  <si>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</si>
  <si>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</si>
  <si>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</si>
  <si>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</si>
  <si>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</si>
  <si>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</si>
  <si>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</si>
  <si>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</si>
  <si>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</si>
  <si>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</si>
  <si>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</si>
  <si>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</si>
  <si>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</si>
  <si>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</si>
  <si>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</si>
  <si>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</si>
  <si>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</si>
  <si>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</si>
  <si>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</si>
  <si>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</si>
  <si>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</si>
  <si>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</si>
  <si>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</si>
  <si>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</si>
  <si>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</si>
  <si>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</si>
  <si>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</si>
  <si>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</si>
  <si>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</si>
  <si>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</si>
  <si>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</si>
  <si>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</si>
  <si>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</si>
  <si>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</si>
  <si>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</si>
  <si>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</si>
  <si>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</si>
  <si>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</si>
  <si>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</si>
  <si>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</si>
  <si>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</si>
  <si>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</si>
  <si>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</si>
  <si>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</si>
  <si>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</si>
  <si>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</si>
  <si>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</si>
  <si>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</si>
  <si>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</si>
  <si>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</si>
  <si>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</si>
  <si>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</si>
  <si>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</si>
  <si>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</si>
  <si>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</si>
  <si>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</si>
  <si>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</si>
  <si>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</si>
  <si>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</si>
  <si>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</si>
  <si>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</si>
  <si>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</si>
  <si>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</si>
  <si>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</si>
  <si>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</si>
  <si>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</si>
  <si>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</si>
  <si>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</si>
  <si>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</si>
  <si>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</si>
  <si>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</si>
  <si>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</si>
  <si>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</si>
  <si>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</si>
  <si>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</si>
  <si>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</si>
  <si>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</si>
  <si>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</si>
  <si>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</si>
  <si>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</si>
  <si>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</si>
  <si>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</si>
  <si>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</si>
  <si>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</si>
  <si>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</si>
  <si>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</si>
  <si>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</si>
  <si>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</si>
  <si>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</si>
  <si>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</si>
  <si>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</si>
  <si>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</si>
  <si>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</si>
  <si>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</si>
  <si>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</si>
  <si>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</si>
  <si>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</si>
  <si>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</si>
  <si>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</si>
  <si>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</si>
  <si>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</si>
  <si>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</si>
  <si>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</si>
  <si>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</si>
  <si>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</si>
  <si>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</si>
  <si>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</si>
  <si>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</si>
  <si>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</si>
  <si>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</si>
  <si>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</si>
  <si>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</si>
  <si>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</si>
  <si>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</si>
  <si>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</si>
  <si>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</si>
  <si>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</si>
  <si>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</si>
  <si>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</si>
  <si>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</si>
  <si>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</si>
  <si>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</si>
  <si>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</si>
  <si>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</si>
  <si>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</si>
  <si>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</si>
  <si>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</si>
  <si>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</si>
  <si>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</si>
  <si>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</si>
  <si>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</si>
  <si>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</si>
  <si>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</si>
  <si>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</si>
  <si>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</si>
  <si>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</si>
  <si>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</si>
  <si>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</si>
  <si>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</si>
  <si>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</si>
  <si>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</si>
  <si>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</si>
  <si>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</si>
  <si>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</si>
  <si>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</si>
  <si>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</si>
  <si>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</si>
  <si>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</si>
  <si>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</si>
  <si>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</si>
  <si>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</si>
  <si>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</si>
  <si>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</si>
  <si>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</si>
  <si>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</si>
  <si>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</si>
  <si>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</si>
  <si>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</si>
  <si>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</si>
  <si>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</si>
  <si>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</si>
  <si>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</si>
  <si>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</si>
  <si>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</si>
  <si>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</si>
  <si>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</si>
  <si>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</si>
  <si>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</si>
  <si>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</si>
  <si>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</si>
  <si>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</si>
  <si>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</si>
  <si>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</si>
  <si>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</si>
  <si>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</si>
  <si>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</si>
  <si>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</si>
  <si>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</si>
  <si>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</si>
  <si>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</si>
  <si>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</si>
  <si>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</si>
  <si>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</si>
  <si>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</si>
  <si>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</si>
  <si>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</si>
  <si>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</si>
  <si>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</si>
  <si>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</si>
  <si>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</si>
  <si>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</si>
  <si>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</si>
  <si>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</si>
  <si>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</si>
  <si>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</si>
  <si>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</si>
  <si>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</si>
  <si>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</si>
  <si>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</si>
  <si>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</si>
  <si>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</si>
  <si>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</si>
  <si>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</si>
  <si>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</si>
  <si>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</si>
  <si>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</si>
  <si>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</si>
  <si>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</si>
  <si>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</si>
  <si>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</si>
  <si>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</si>
  <si>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</si>
  <si>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</si>
  <si>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</si>
  <si>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</si>
  <si>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</si>
  <si>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</si>
  <si>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</si>
  <si>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</si>
  <si>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</si>
  <si>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</si>
  <si>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</si>
  <si>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</si>
  <si>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</si>
  <si>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</si>
  <si>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</si>
  <si>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</si>
  <si>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</si>
  <si>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</si>
  <si>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</si>
  <si>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</si>
  <si>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</si>
  <si>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</si>
  <si>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</si>
  <si>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</si>
  <si>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</si>
  <si>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</si>
  <si>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</si>
  <si>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</si>
  <si>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</si>
  <si>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</si>
  <si>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</si>
  <si>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</si>
  <si>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</si>
  <si>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</si>
  <si>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</si>
  <si>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</si>
  <si>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</si>
  <si>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</si>
  <si>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</si>
  <si>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</si>
  <si>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</si>
  <si>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</si>
  <si>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</si>
  <si>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</si>
  <si>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</si>
  <si>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</si>
  <si>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</si>
  <si>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</si>
  <si>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</si>
  <si>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</si>
  <si>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</si>
  <si>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</si>
  <si>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</si>
  <si>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</si>
  <si>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</si>
  <si>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</si>
  <si>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</si>
  <si>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</si>
  <si>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</si>
  <si>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</si>
  <si>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</si>
  <si>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</si>
  <si>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</si>
  <si>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</si>
  <si>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</si>
  <si>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</si>
  <si>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</si>
  <si>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</si>
  <si>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</si>
  <si>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</si>
  <si>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</si>
  <si>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</si>
  <si>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</si>
  <si>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</si>
  <si>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</si>
  <si>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</si>
  <si>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</si>
  <si>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</si>
  <si>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</si>
  <si>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</si>
  <si>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</si>
  <si>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</si>
  <si>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</si>
  <si>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</si>
  <si>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</si>
  <si>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</si>
  <si>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</si>
  <si>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</si>
  <si>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</si>
  <si>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</si>
  <si>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</si>
  <si>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</si>
  <si>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</si>
  <si>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</si>
  <si>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</si>
  <si>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</si>
  <si>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</si>
  <si>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</si>
  <si>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</si>
  <si>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</si>
  <si>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</si>
  <si>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</si>
  <si>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</si>
  <si>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</si>
  <si>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</si>
  <si>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</si>
  <si>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</si>
  <si>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</si>
  <si>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</si>
  <si>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</si>
  <si>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</si>
  <si>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</si>
  <si>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</si>
  <si>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</si>
  <si>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</si>
  <si>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</si>
  <si>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</si>
  <si>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</si>
  <si>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</si>
  <si>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</si>
  <si>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</si>
  <si>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</si>
  <si>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</si>
  <si>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</si>
  <si>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</si>
  <si>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</si>
  <si>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</si>
  <si>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</si>
  <si>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</si>
  <si>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</si>
  <si>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</si>
  <si>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</si>
  <si>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</si>
  <si>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</si>
  <si>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</si>
  <si>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</si>
  <si>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</si>
  <si>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</si>
  <si>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</si>
  <si>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</si>
  <si>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</si>
  <si>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</si>
  <si>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</si>
  <si>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</si>
  <si>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</si>
  <si>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</si>
  <si>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</si>
  <si>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</si>
  <si>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</si>
  <si>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</si>
  <si>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</si>
  <si>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</si>
  <si>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</si>
  <si>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</si>
  <si>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</si>
  <si>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</si>
  <si>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</si>
  <si>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</si>
  <si>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</si>
  <si>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</si>
  <si>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</si>
  <si>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</si>
  <si>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</si>
  <si>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</si>
  <si>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</si>
  <si>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</si>
  <si>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</si>
  <si>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</si>
  <si>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</si>
  <si>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</si>
  <si>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</si>
  <si>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</si>
  <si>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</si>
  <si>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</si>
  <si>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</si>
  <si>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</si>
  <si>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</si>
  <si>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</si>
  <si>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</si>
  <si>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</si>
  <si>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</si>
  <si>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</si>
  <si>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</si>
  <si>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</si>
  <si>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</si>
  <si>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</si>
  <si>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</si>
  <si>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</si>
  <si>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</si>
  <si>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</si>
  <si>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</si>
  <si>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</si>
  <si>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</si>
  <si>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</si>
  <si>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</si>
  <si>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</si>
  <si>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</si>
  <si>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</si>
  <si>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</si>
  <si>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</si>
  <si>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</si>
  <si>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</si>
  <si>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</si>
  <si>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</si>
  <si>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</si>
  <si>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</si>
  <si>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</si>
  <si>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</si>
  <si>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</si>
  <si>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</si>
  <si>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</si>
  <si>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</si>
  <si>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</si>
  <si>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</si>
  <si>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</si>
  <si>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</si>
  <si>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</si>
  <si>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</si>
  <si>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</si>
  <si>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</si>
  <si>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</si>
  <si>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</si>
  <si>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</si>
  <si>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</si>
  <si>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</si>
  <si>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</si>
  <si>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</si>
  <si>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</si>
  <si>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</si>
  <si>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</si>
  <si>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</si>
  <si>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</si>
  <si>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</si>
  <si>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</si>
  <si>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</si>
  <si>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</si>
  <si>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</si>
  <si>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</si>
  <si>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</si>
  <si>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</si>
  <si>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</si>
  <si>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</si>
  <si>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</si>
  <si>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</si>
  <si>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</si>
  <si>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</si>
  <si>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</si>
  <si>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</si>
  <si>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</si>
  <si>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</si>
  <si>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</si>
  <si>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</si>
  <si>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</si>
  <si>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</si>
  <si>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</si>
  <si>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</si>
  <si>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</si>
  <si>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</si>
  <si>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</si>
  <si>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</si>
  <si>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</si>
  <si>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</si>
  <si>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</si>
  <si>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</si>
  <si>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</si>
  <si>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</si>
  <si>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</si>
  <si>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</si>
  <si>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</si>
  <si>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</si>
  <si>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</si>
  <si>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</si>
  <si>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</si>
  <si>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</si>
  <si>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</si>
  <si>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</si>
  <si>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</si>
  <si>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</si>
  <si>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</si>
  <si>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</si>
  <si>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</si>
  <si>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</si>
  <si>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</si>
  <si>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</si>
  <si>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</si>
  <si>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</si>
  <si>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</si>
  <si>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</si>
  <si>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</si>
  <si>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</si>
  <si>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</si>
  <si>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</si>
  <si>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</si>
  <si>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</si>
  <si>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</si>
  <si>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</si>
  <si>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</si>
  <si>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</si>
  <si>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</si>
  <si>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</si>
  <si>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</si>
  <si>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</si>
  <si>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</si>
  <si>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</si>
  <si>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</si>
  <si>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</si>
  <si>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</si>
  <si>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</si>
  <si>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</si>
  <si>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</si>
  <si>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</si>
  <si>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</si>
  <si>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</si>
  <si>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</si>
  <si>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</si>
  <si>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</si>
  <si>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</si>
  <si>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</si>
  <si>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</si>
  <si>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</si>
  <si>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</si>
  <si>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</si>
  <si>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</si>
  <si>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</si>
  <si>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</si>
  <si>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</si>
  <si>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</si>
  <si>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</si>
  <si>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</si>
  <si>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</si>
  <si>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</si>
  <si>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</si>
  <si>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</si>
  <si>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</si>
  <si>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</si>
  <si>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</si>
  <si>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</si>
  <si>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</si>
  <si>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</si>
  <si>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</si>
  <si>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</si>
  <si>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</si>
  <si>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</si>
  <si>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</si>
  <si>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</si>
  <si>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</si>
  <si>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</si>
  <si>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</si>
  <si>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</si>
  <si>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</si>
  <si>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</si>
  <si>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</si>
  <si>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</si>
  <si>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</si>
  <si>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</si>
  <si>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</si>
  <si>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</si>
  <si>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</si>
  <si>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</si>
  <si>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</si>
  <si>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</si>
  <si>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</si>
  <si>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</si>
  <si>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</si>
  <si>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</si>
  <si>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</si>
  <si>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</si>
  <si>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</si>
  <si>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</si>
  <si>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</si>
  <si>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</si>
  <si>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</si>
  <si>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</si>
  <si>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</si>
  <si>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</si>
  <si>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</si>
  <si>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</si>
  <si>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</si>
  <si>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</si>
  <si>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</si>
  <si>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</si>
  <si>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</si>
  <si>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</si>
  <si>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</si>
  <si>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</si>
  <si>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</si>
  <si>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</si>
  <si>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</si>
  <si>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</si>
  <si>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</si>
  <si>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</si>
  <si>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</si>
  <si>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</si>
  <si>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</si>
  <si>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</si>
  <si>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</si>
  <si>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</si>
  <si>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</si>
  <si>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</si>
  <si>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</si>
  <si>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</si>
  <si>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</si>
  <si>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</si>
  <si>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</si>
  <si>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</si>
  <si>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</si>
  <si>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</si>
  <si>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</si>
  <si>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</si>
  <si>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</si>
  <si>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</si>
  <si>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</si>
  <si>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</si>
  <si>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</si>
  <si>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</si>
  <si>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</si>
  <si>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</si>
  <si>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</si>
  <si>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</si>
  <si>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</si>
  <si>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</si>
  <si>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</si>
  <si>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</si>
  <si>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</si>
  <si>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</si>
  <si>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</si>
  <si>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</si>
  <si>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</si>
  <si>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</si>
  <si>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</si>
  <si>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</si>
  <si>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</si>
  <si>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</si>
  <si>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</si>
  <si>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</si>
  <si>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</si>
  <si>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</si>
  <si>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</si>
  <si>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</si>
  <si>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</si>
  <si>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</si>
  <si>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</si>
  <si>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</si>
  <si>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</si>
  <si>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</si>
  <si>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</si>
  <si>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</si>
  <si>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</si>
  <si>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</si>
  <si>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</si>
  <si>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</si>
  <si>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</si>
  <si>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</si>
  <si>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</si>
  <si>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</si>
  <si>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</si>
  <si>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</si>
  <si>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</si>
  <si>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</si>
  <si>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</si>
  <si>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</si>
  <si>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</si>
  <si>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</si>
  <si>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</si>
  <si>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</si>
  <si>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</si>
  <si>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</si>
  <si>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</si>
  <si>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</si>
  <si>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</si>
  <si>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</si>
  <si>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</si>
  <si>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</si>
  <si>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</si>
  <si>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</si>
  <si>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</si>
  <si>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</si>
  <si>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</si>
  <si>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</si>
  <si>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</si>
  <si>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</si>
  <si>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</si>
  <si>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</si>
  <si>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</si>
  <si>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</si>
  <si>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</si>
  <si>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</si>
  <si>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</si>
  <si>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</si>
  <si>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</si>
  <si>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</si>
  <si>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</si>
  <si>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</si>
  <si>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</si>
  <si>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</si>
  <si>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</si>
  <si>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</si>
  <si>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</si>
  <si>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</si>
  <si>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</si>
  <si>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</si>
  <si>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</si>
  <si>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</si>
  <si>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</si>
  <si>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</si>
  <si>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</si>
  <si>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</si>
  <si>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</si>
  <si>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</si>
  <si>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</si>
  <si>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</si>
  <si>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</si>
  <si>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</si>
  <si>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</si>
  <si>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</si>
  <si>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</si>
  <si>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</si>
  <si>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</si>
  <si>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</si>
  <si>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</si>
  <si>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</si>
  <si>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</si>
  <si>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</si>
  <si>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</si>
  <si>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</si>
  <si>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</si>
  <si>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</si>
  <si>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</si>
  <si>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</si>
  <si>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</si>
  <si>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</si>
  <si>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</si>
  <si>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</si>
  <si>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</si>
  <si>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</si>
  <si>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</si>
  <si>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</si>
  <si>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</si>
  <si>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</si>
  <si>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</si>
  <si>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</si>
  <si>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</si>
  <si>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</si>
  <si>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</si>
  <si>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</si>
  <si>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</si>
  <si>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</si>
  <si>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</si>
  <si>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</si>
  <si>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</si>
  <si>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</si>
  <si>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</si>
  <si>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</si>
  <si>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</si>
  <si>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</si>
  <si>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</si>
  <si>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</si>
  <si>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</si>
  <si>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</si>
  <si>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</si>
  <si>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</si>
  <si>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</si>
  <si>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</si>
  <si>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</si>
  <si>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</si>
  <si>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</si>
  <si>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</si>
  <si>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</si>
  <si>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</si>
  <si>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</si>
  <si>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</si>
  <si>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</si>
  <si>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</si>
  <si>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</si>
  <si>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</si>
  <si>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</si>
  <si>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</si>
  <si>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</si>
  <si>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</si>
  <si>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</si>
  <si>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</si>
  <si>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</si>
  <si>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</si>
  <si>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</si>
  <si>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</si>
  <si>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</si>
  <si>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</si>
  <si>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</si>
  <si>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</si>
  <si>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</si>
  <si>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</si>
  <si>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</si>
  <si>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</si>
  <si>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</si>
  <si>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</si>
  <si>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</si>
  <si>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</si>
  <si>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</si>
  <si>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</si>
  <si>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</si>
  <si>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</si>
  <si>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</si>
  <si>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</si>
  <si>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</si>
  <si>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</si>
  <si>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</si>
  <si>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</si>
  <si>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</si>
  <si>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</si>
  <si>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</si>
  <si>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</si>
  <si>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</si>
  <si>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</si>
  <si>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</si>
  <si>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</si>
  <si>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</si>
  <si>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</si>
  <si>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</si>
  <si>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</si>
  <si>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</si>
  <si>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</si>
  <si>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</si>
  <si>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</si>
  <si>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</si>
  <si>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</si>
  <si>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</si>
  <si>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</si>
  <si>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</si>
  <si>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</si>
  <si>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</si>
  <si>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</si>
  <si>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</si>
  <si>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</si>
  <si>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</si>
  <si>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</si>
  <si>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</si>
  <si>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</si>
  <si>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</si>
  <si>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</si>
  <si>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</si>
  <si>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</si>
  <si>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</si>
  <si>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</si>
  <si>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</si>
  <si>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</si>
  <si>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</si>
  <si>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</si>
  <si>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</si>
  <si>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</si>
  <si>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</si>
  <si>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</si>
  <si>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</si>
  <si>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</si>
  <si>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</si>
  <si>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</si>
  <si>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</si>
  <si>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</si>
  <si>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</si>
  <si>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</si>
  <si>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</si>
  <si>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</si>
  <si>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</si>
  <si>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</si>
  <si>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</si>
  <si>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</si>
  <si>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</si>
  <si>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</si>
  <si>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</si>
  <si>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</si>
  <si>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</si>
  <si>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</si>
  <si>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</si>
  <si>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</si>
  <si>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</si>
  <si>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</si>
  <si>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</si>
  <si>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</si>
  <si>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</si>
  <si>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</si>
  <si>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</si>
  <si>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</si>
  <si>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</si>
  <si>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</si>
  <si>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</si>
  <si>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</si>
  <si>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</si>
  <si>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</si>
  <si>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</si>
  <si>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</si>
  <si>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</si>
  <si>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</si>
  <si>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</si>
  <si>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</si>
  <si>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</si>
  <si>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</si>
  <si>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</si>
  <si>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</si>
  <si>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</si>
  <si>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</si>
  <si>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</si>
  <si>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</si>
  <si>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</si>
  <si>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</si>
  <si>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</si>
  <si>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</si>
  <si>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</si>
  <si>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</si>
  <si>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</si>
  <si>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</si>
  <si>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</si>
  <si>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</si>
  <si>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</si>
  <si>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</si>
  <si>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</si>
  <si>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</si>
  <si>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</si>
  <si>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</si>
  <si>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</si>
  <si>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</si>
  <si>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</si>
  <si>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</si>
  <si>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</si>
  <si>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</si>
  <si>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</si>
  <si>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</si>
  <si>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</si>
  <si>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</si>
  <si>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</si>
  <si>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</si>
  <si>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</si>
  <si>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</si>
  <si>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</si>
  <si>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</si>
  <si>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</si>
  <si>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</si>
  <si>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</si>
  <si>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</si>
  <si>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</si>
  <si>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</si>
  <si>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</si>
  <si>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</si>
  <si>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</si>
  <si>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</si>
  <si>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</si>
  <si>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</si>
  <si>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</si>
  <si>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</si>
  <si>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</si>
  <si>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</si>
  <si>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</si>
  <si>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</si>
  <si>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</si>
  <si>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</si>
  <si>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</si>
  <si>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</si>
  <si>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</si>
  <si>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</si>
  <si>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</si>
  <si>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</si>
  <si>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</si>
  <si>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</si>
  <si>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</si>
  <si>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</si>
  <si>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</si>
  <si>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</si>
  <si>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</si>
  <si>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</si>
  <si>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</si>
  <si>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</si>
  <si>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</si>
  <si>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</si>
  <si>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</si>
  <si>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</si>
  <si>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</si>
  <si>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</si>
  <si>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</si>
  <si>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</si>
  <si>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</si>
  <si>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</si>
  <si>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</si>
  <si>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</si>
  <si>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</si>
  <si>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</si>
  <si>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</si>
  <si>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</si>
  <si>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</si>
  <si>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</si>
  <si>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</si>
  <si>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</si>
  <si>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</si>
  <si>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</si>
  <si>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</si>
  <si>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</si>
  <si>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</si>
  <si>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</si>
  <si>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</si>
  <si>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</si>
  <si>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</si>
  <si>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</si>
  <si>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</si>
  <si>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</si>
  <si>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</si>
  <si>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</si>
  <si>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</si>
  <si>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</si>
  <si>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</si>
  <si>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</si>
  <si>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</si>
  <si>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</si>
  <si>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</si>
  <si>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</si>
  <si>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</si>
  <si>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</si>
  <si>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</si>
  <si>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</si>
  <si>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</si>
  <si>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</si>
  <si>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</si>
  <si>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</si>
  <si>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</si>
  <si>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</si>
  <si>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</si>
  <si>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</si>
  <si>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</si>
  <si>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</si>
  <si>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</si>
  <si>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</si>
  <si>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</si>
  <si>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</si>
  <si>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</si>
  <si>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</si>
  <si>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</si>
  <si>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</si>
  <si>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</si>
  <si>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</si>
  <si>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</si>
  <si>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</si>
  <si>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</si>
  <si>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</si>
  <si>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</si>
  <si>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</si>
  <si>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</si>
  <si>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</si>
  <si>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</si>
  <si>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</si>
  <si>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</si>
  <si>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</si>
  <si>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</si>
  <si>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</si>
  <si>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</si>
  <si>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</si>
  <si>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</si>
  <si>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</si>
  <si>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</si>
  <si>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</si>
  <si>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</si>
  <si>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</si>
  <si>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</si>
  <si>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</si>
  <si>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</si>
  <si>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</si>
  <si>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</si>
  <si>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</si>
  <si>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</si>
  <si>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</si>
  <si>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</si>
  <si>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</si>
  <si>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</si>
  <si>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</si>
  <si>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</si>
  <si>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</si>
  <si>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</si>
  <si>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</si>
  <si>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</si>
  <si>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</si>
  <si>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</si>
  <si>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</si>
  <si>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</si>
  <si>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</si>
  <si>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</si>
  <si>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</si>
  <si>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</si>
  <si>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</si>
  <si>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</si>
  <si>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</si>
  <si>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</si>
  <si>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</si>
  <si>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</si>
  <si>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</si>
  <si>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</si>
  <si>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</si>
  <si>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</si>
  <si>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</si>
  <si>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</si>
  <si>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</si>
  <si>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</si>
  <si>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</si>
  <si>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</si>
  <si>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</si>
  <si>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</si>
  <si>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</si>
  <si>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</si>
  <si>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</si>
  <si>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</si>
  <si>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</si>
  <si>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</si>
  <si>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</si>
  <si>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</si>
  <si>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</si>
  <si>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</si>
  <si>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</si>
  <si>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</si>
  <si>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</si>
  <si>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</si>
  <si>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</si>
  <si>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</si>
  <si>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</si>
  <si>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</si>
  <si>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</si>
  <si>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</si>
  <si>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</si>
  <si>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</si>
  <si>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</si>
  <si>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</si>
  <si>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</si>
  <si>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</si>
  <si>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</si>
  <si>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</si>
  <si>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</si>
  <si>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</si>
  <si>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</si>
  <si>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</si>
  <si>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</si>
  <si>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</si>
  <si>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</si>
  <si>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</si>
  <si>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</si>
  <si>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</si>
  <si>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</si>
  <si>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</si>
  <si>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</si>
  <si>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</si>
  <si>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</si>
  <si>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</si>
  <si>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</si>
  <si>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</si>
  <si>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</si>
  <si>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</si>
  <si>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</si>
  <si>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</si>
  <si>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</si>
  <si>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</si>
  <si>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</si>
  <si>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</si>
  <si>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</si>
  <si>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</si>
  <si>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</si>
  <si>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</si>
  <si>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</si>
  <si>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</si>
  <si>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</si>
  <si>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</si>
  <si>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</si>
  <si>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</si>
  <si>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</si>
  <si>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</si>
  <si>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</si>
  <si>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</si>
  <si>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</si>
  <si>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</si>
  <si>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</si>
  <si>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</si>
  <si>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</si>
  <si>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</si>
  <si>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</si>
  <si>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</si>
  <si>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</si>
  <si>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</si>
  <si>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</si>
  <si>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</si>
  <si>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</si>
  <si>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</si>
  <si>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</si>
  <si>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</si>
  <si>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</si>
  <si>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</si>
  <si>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</si>
  <si>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</si>
  <si>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</si>
  <si>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</si>
  <si>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</si>
  <si>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</si>
  <si>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</si>
  <si>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</si>
  <si>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</si>
  <si>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</si>
  <si>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</si>
  <si>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</si>
  <si>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</si>
  <si>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</si>
  <si>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</si>
  <si>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</si>
  <si>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</si>
  <si>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</si>
  <si>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</si>
  <si>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</si>
  <si>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</si>
  <si>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</si>
  <si>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</si>
  <si>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</si>
  <si>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</si>
  <si>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</si>
  <si>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</si>
  <si>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</si>
  <si>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</si>
  <si>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</si>
  <si>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</si>
  <si>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</si>
  <si>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</si>
  <si>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</si>
  <si>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</si>
  <si>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</si>
  <si>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</si>
  <si>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</si>
  <si>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</si>
  <si>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</si>
  <si>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</si>
  <si>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</si>
  <si>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</si>
  <si>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</si>
  <si>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</si>
  <si>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</si>
  <si>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</si>
  <si>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</si>
  <si>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</si>
  <si>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</si>
  <si>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</si>
  <si>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</si>
  <si>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</si>
  <si>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</si>
  <si>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</si>
  <si>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</si>
  <si>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</si>
  <si>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</si>
  <si>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</si>
  <si>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</si>
  <si>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</si>
  <si>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</si>
  <si>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</si>
  <si>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</si>
  <si>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</si>
  <si>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</si>
  <si>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</si>
  <si>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</si>
  <si>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</si>
  <si>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</si>
  <si>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</si>
  <si>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</si>
  <si>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</si>
  <si>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</si>
  <si>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</si>
  <si>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</si>
  <si>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</si>
  <si>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</si>
  <si>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</si>
  <si>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</si>
  <si>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</si>
  <si>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</si>
  <si>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</si>
  <si>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</si>
  <si>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</si>
  <si>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</si>
  <si>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</si>
  <si>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</si>
  <si>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</si>
  <si>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</si>
  <si>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</si>
  <si>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</si>
  <si>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</si>
  <si>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</si>
  <si>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</si>
  <si>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</si>
  <si>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</si>
  <si>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</si>
  <si>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</si>
  <si>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</si>
  <si>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</si>
  <si>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</si>
  <si>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</si>
  <si>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</si>
  <si>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</si>
  <si>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</si>
  <si>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</si>
  <si>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</si>
  <si>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</si>
  <si>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</si>
  <si>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</si>
  <si>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</si>
  <si>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</si>
  <si>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</si>
  <si>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</si>
  <si>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</si>
  <si>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</si>
  <si>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</si>
  <si>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</si>
  <si>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</si>
  <si>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</si>
  <si>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</si>
  <si>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</si>
  <si>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</si>
  <si>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</si>
  <si>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</si>
  <si>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</si>
  <si>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</si>
  <si>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</si>
  <si>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</si>
  <si>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</si>
  <si>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</si>
  <si>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</si>
  <si>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</si>
  <si>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</si>
  <si>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</si>
  <si>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</si>
  <si>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</si>
  <si>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</si>
  <si>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</si>
  <si>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</si>
  <si>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</si>
  <si>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</si>
  <si>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</si>
  <si>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</si>
  <si>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</si>
  <si>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</si>
  <si>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</si>
  <si>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</si>
  <si>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</si>
  <si>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</si>
  <si>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</si>
  <si>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</si>
  <si>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</si>
  <si>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</si>
  <si>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</si>
  <si>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</si>
  <si>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</si>
  <si>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</si>
  <si>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</si>
  <si>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</si>
  <si>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</si>
  <si>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</si>
  <si>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</si>
  <si>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</si>
  <si>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</si>
  <si>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</si>
  <si>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</si>
  <si>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</si>
  <si>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</si>
  <si>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</si>
  <si>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</si>
  <si>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</si>
  <si>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</si>
  <si>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</si>
  <si>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</si>
  <si>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</si>
  <si>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</si>
  <si>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</si>
  <si>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</si>
  <si>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</si>
  <si>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</si>
  <si>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</si>
  <si>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</si>
  <si>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</si>
  <si>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</si>
  <si>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</si>
  <si>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</si>
  <si>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</si>
  <si>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</si>
  <si>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</si>
  <si>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</si>
  <si>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</si>
  <si>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</si>
  <si>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</si>
  <si>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</si>
  <si>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</si>
  <si>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</si>
  <si>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</si>
  <si>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</si>
  <si>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</si>
  <si>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</si>
  <si>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</si>
  <si>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</si>
  <si>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</si>
  <si>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</si>
  <si>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</si>
  <si>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</si>
  <si>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</si>
  <si>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</si>
  <si>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</si>
  <si>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</si>
  <si>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</si>
  <si>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</si>
  <si>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</si>
  <si>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</si>
  <si>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</si>
  <si>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</si>
  <si>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</si>
  <si>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</si>
  <si>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</si>
  <si>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</si>
  <si>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</si>
  <si>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</si>
  <si>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</si>
  <si>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</si>
  <si>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</si>
  <si>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</si>
  <si>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</si>
  <si>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</si>
  <si>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</si>
  <si>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</si>
  <si>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</si>
  <si>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</si>
  <si>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</si>
  <si>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</si>
  <si>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</si>
  <si>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</si>
  <si>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</si>
  <si>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</si>
  <si>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</si>
  <si>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</si>
  <si>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</si>
  <si>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</si>
  <si>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</si>
  <si>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</si>
  <si>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</si>
  <si>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</si>
  <si>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</si>
  <si>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</si>
  <si>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</si>
  <si>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</si>
  <si>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</si>
  <si>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</si>
  <si>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</si>
  <si>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</si>
  <si>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</si>
  <si>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</si>
  <si>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</si>
  <si>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</si>
  <si>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</si>
  <si>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</si>
  <si>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</si>
  <si>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</si>
  <si>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</si>
  <si>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</si>
  <si>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</si>
  <si>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</si>
  <si>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</si>
  <si>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</si>
  <si>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</si>
  <si>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</si>
  <si>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</si>
  <si>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</si>
  <si>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</si>
  <si>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</si>
  <si>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</si>
  <si>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</si>
  <si>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</si>
  <si>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</si>
  <si>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</si>
  <si>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</si>
  <si>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</si>
  <si>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</si>
  <si>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</si>
  <si>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</si>
  <si>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</si>
  <si>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</si>
  <si>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</si>
  <si>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</si>
  <si>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</si>
  <si>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</si>
  <si>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</si>
  <si>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</si>
  <si>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</si>
  <si>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</si>
  <si>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</si>
  <si>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</si>
  <si>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</si>
  <si>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</si>
  <si>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</si>
  <si>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</si>
  <si>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</si>
  <si>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</si>
  <si>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</si>
  <si>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</si>
  <si>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</si>
  <si>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</si>
  <si>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</si>
  <si>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</si>
  <si>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</si>
  <si>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</si>
  <si>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</si>
  <si>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</si>
  <si>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</si>
  <si>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</si>
  <si>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</si>
  <si>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</si>
  <si>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</si>
  <si>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</si>
  <si>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</si>
  <si>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</si>
  <si>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</si>
  <si>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</si>
  <si>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</si>
  <si>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</si>
  <si>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</si>
  <si>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</si>
  <si>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</si>
  <si>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</si>
  <si>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</si>
  <si>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</si>
  <si>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</si>
  <si>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</si>
  <si>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</si>
  <si>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</si>
  <si>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</si>
  <si>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</si>
  <si>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</si>
  <si>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</si>
  <si>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</si>
  <si>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</si>
  <si>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</si>
  <si>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</si>
  <si>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</si>
  <si>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</si>
  <si>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</si>
  <si>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</si>
  <si>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</si>
  <si>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</si>
  <si>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</si>
  <si>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</si>
  <si>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</si>
  <si>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</si>
  <si>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</si>
  <si>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</si>
  <si>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</si>
  <si>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</si>
  <si>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</si>
  <si>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</si>
  <si>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</si>
  <si>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</si>
  <si>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</si>
  <si>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</si>
  <si>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</si>
  <si>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</si>
  <si>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</si>
  <si>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</si>
  <si>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</si>
  <si>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</si>
  <si>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</si>
  <si>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</si>
  <si>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</si>
  <si>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</si>
  <si>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</si>
  <si>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</si>
  <si>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</si>
  <si>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</si>
  <si>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</si>
  <si>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</si>
  <si>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</si>
  <si>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</si>
  <si>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</si>
  <si>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</si>
  <si>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</si>
  <si>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</si>
  <si>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</si>
  <si>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</si>
  <si>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</si>
  <si>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</si>
  <si>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</si>
  <si>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</si>
  <si>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</si>
  <si>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</si>
  <si>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</si>
  <si>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</si>
  <si>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</si>
  <si>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</si>
  <si>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</si>
  <si>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</si>
  <si>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</si>
  <si>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</si>
  <si>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</si>
  <si>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</si>
  <si>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</si>
  <si>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</si>
  <si>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</si>
  <si>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</si>
  <si>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</si>
  <si>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</si>
  <si>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</si>
  <si>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</si>
  <si>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</si>
  <si>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</si>
  <si>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</si>
  <si>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</si>
  <si>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</si>
  <si>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</si>
  <si>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</si>
  <si>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</si>
  <si>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</si>
  <si>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</si>
  <si>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</si>
  <si>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</si>
  <si>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</si>
  <si>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</si>
  <si>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</si>
  <si>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</si>
  <si>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</si>
  <si>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</si>
  <si>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</si>
  <si>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</si>
  <si>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</si>
  <si>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</si>
  <si>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</si>
  <si>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</si>
  <si>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</si>
  <si>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</si>
  <si>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</si>
  <si>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</si>
  <si>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</si>
  <si>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</si>
  <si>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</si>
  <si>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</si>
  <si>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</si>
  <si>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</si>
  <si>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</si>
  <si>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</si>
  <si>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</si>
  <si>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</si>
  <si>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</si>
  <si>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</si>
  <si>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</si>
  <si>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</si>
  <si>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</si>
  <si>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</si>
  <si>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</si>
  <si>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</si>
  <si>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</si>
  <si>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</si>
  <si>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</si>
  <si>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</si>
  <si>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</si>
  <si>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</si>
  <si>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</si>
  <si>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</si>
  <si>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</si>
  <si>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</si>
  <si>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</si>
  <si>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</si>
  <si>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</si>
  <si>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</si>
  <si>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</si>
  <si>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</si>
  <si>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</si>
  <si>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</si>
  <si>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</si>
  <si>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</si>
  <si>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</si>
  <si>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</si>
  <si>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</si>
  <si>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</si>
  <si>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</si>
  <si>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</si>
  <si>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</si>
  <si>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</si>
  <si>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</si>
  <si>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</si>
  <si>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</si>
  <si>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</si>
  <si>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</si>
  <si>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</si>
  <si>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</si>
  <si>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</si>
  <si>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</si>
  <si>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</si>
  <si>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</si>
  <si>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</si>
  <si>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</si>
  <si>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</si>
  <si>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</si>
  <si>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</si>
  <si>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</si>
  <si>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</si>
  <si>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</si>
  <si>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</si>
  <si>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</si>
  <si>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</si>
  <si>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</si>
  <si>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</si>
  <si>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</si>
  <si>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</si>
  <si>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</si>
  <si>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</si>
  <si>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</si>
  <si>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</si>
  <si>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</si>
  <si>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</si>
  <si>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</si>
  <si>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</si>
  <si>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</si>
  <si>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</si>
  <si>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</si>
  <si>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</si>
  <si>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</si>
  <si>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</si>
  <si>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</si>
  <si>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</si>
  <si>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</si>
  <si>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</si>
  <si>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</si>
  <si>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</si>
  <si>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</si>
  <si>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</si>
  <si>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</si>
  <si>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</si>
  <si>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</si>
  <si>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</si>
  <si>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</si>
  <si>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</si>
  <si>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</si>
  <si>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</si>
  <si>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</si>
  <si>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</si>
  <si>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</si>
  <si>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</si>
  <si>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</si>
  <si>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</si>
  <si>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</si>
  <si>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</si>
  <si>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</si>
  <si>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</si>
  <si>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</si>
  <si>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</si>
  <si>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</si>
  <si>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</si>
  <si>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</si>
  <si>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</si>
  <si>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</si>
  <si>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</si>
  <si>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</si>
  <si>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</si>
  <si>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</si>
  <si>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</si>
  <si>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</si>
  <si>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</si>
  <si>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</si>
  <si>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</si>
  <si>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</si>
  <si>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</si>
  <si>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</si>
  <si>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</si>
  <si>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</si>
  <si>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</si>
  <si>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</si>
  <si>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</si>
  <si>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</si>
  <si>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</si>
  <si>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</si>
  <si>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</si>
  <si>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</si>
  <si>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</si>
  <si>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</si>
  <si>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</si>
  <si>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</si>
  <si>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</si>
  <si>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</si>
  <si>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</si>
  <si>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</si>
  <si>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</si>
  <si>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</si>
  <si>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</si>
  <si>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</si>
  <si>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</si>
  <si>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</si>
  <si>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</si>
  <si>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</si>
  <si>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</si>
  <si>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</si>
  <si>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</si>
  <si>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</si>
  <si>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</si>
  <si>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</si>
  <si>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</si>
  <si>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</si>
  <si>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</si>
  <si>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</si>
  <si>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</si>
  <si>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</si>
  <si>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</si>
  <si>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</si>
  <si>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</si>
  <si>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</si>
  <si>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</si>
  <si>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</si>
  <si>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</si>
  <si>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</si>
  <si>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</si>
  <si>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</si>
  <si>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</si>
  <si>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</si>
  <si>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</si>
  <si>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</si>
  <si>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</si>
  <si>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</si>
  <si>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</si>
  <si>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</si>
  <si>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</si>
  <si>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</si>
  <si>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</si>
  <si>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</si>
  <si>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</si>
  <si>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</si>
  <si>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</si>
  <si>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</si>
  <si>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</si>
  <si>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</si>
  <si>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</si>
  <si>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</si>
  <si>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</si>
  <si>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</si>
  <si>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</si>
  <si>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</si>
  <si>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</si>
  <si>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</si>
  <si>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</si>
  <si>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</si>
  <si>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</si>
  <si>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</si>
  <si>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</si>
  <si>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</si>
  <si>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</si>
  <si>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</si>
  <si>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</si>
  <si>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</si>
  <si>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</si>
  <si>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</si>
  <si>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</si>
  <si>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</si>
  <si>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</si>
  <si>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</si>
  <si>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</si>
  <si>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</si>
  <si>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</si>
  <si>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</si>
  <si>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</si>
  <si>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</si>
  <si>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</si>
  <si>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</si>
  <si>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</si>
  <si>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</si>
  <si>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</si>
  <si>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</si>
  <si>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</si>
  <si>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</si>
  <si>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</si>
  <si>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</si>
  <si>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</si>
  <si>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</si>
  <si>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</si>
  <si>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</si>
  <si>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</si>
  <si>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</si>
  <si>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</si>
  <si>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</si>
  <si>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</si>
  <si>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</si>
  <si>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</si>
  <si>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</si>
  <si>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</si>
  <si>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</si>
  <si>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</si>
  <si>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</si>
  <si>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</si>
  <si>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</si>
  <si>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</si>
  <si>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</si>
  <si>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</si>
  <si>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</si>
  <si>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</si>
  <si>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</si>
  <si>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</si>
  <si>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</si>
  <si>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</si>
  <si>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</si>
  <si>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</si>
  <si>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</si>
  <si>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</si>
  <si>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</si>
  <si>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</si>
  <si>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</si>
  <si>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</si>
  <si>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</si>
  <si>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</si>
  <si>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</si>
  <si>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</si>
  <si>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</si>
  <si>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</si>
  <si>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</si>
  <si>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</si>
  <si>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</si>
  <si>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</si>
  <si>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</si>
  <si>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</si>
  <si>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</si>
  <si>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</si>
  <si>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</si>
  <si>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</si>
  <si>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</si>
  <si>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</si>
  <si>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</si>
  <si>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</si>
  <si>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</si>
  <si>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</si>
  <si>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</si>
  <si>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</si>
  <si>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</si>
  <si>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</si>
  <si>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</si>
  <si>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</si>
  <si>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</si>
  <si>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</si>
  <si>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</si>
  <si>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</si>
  <si>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</si>
  <si>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</si>
  <si>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</si>
  <si>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</si>
  <si>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</si>
  <si>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</si>
  <si>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</si>
  <si>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</si>
  <si>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</si>
  <si>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</si>
  <si>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</si>
  <si>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</si>
  <si>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</si>
  <si>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</si>
  <si>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</si>
  <si>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</si>
  <si>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</si>
  <si>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</si>
  <si>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</si>
  <si>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</si>
  <si>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</si>
  <si>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</si>
  <si>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</si>
  <si>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</si>
  <si>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</si>
  <si>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</si>
  <si>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</si>
  <si>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</si>
  <si>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</si>
  <si>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</si>
  <si>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</si>
  <si>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</si>
  <si>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</si>
  <si>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</si>
  <si>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</si>
  <si>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</si>
  <si>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</si>
  <si>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</si>
  <si>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</si>
  <si>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</si>
  <si>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</si>
  <si>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</si>
  <si>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</si>
  <si>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</si>
  <si>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</si>
  <si>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</si>
  <si>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</si>
  <si>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</si>
  <si>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</si>
  <si>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</si>
  <si>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</si>
  <si>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</si>
  <si>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</si>
  <si>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</si>
  <si>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</si>
  <si>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</si>
  <si>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</si>
  <si>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</si>
  <si>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</si>
  <si>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</si>
  <si>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</si>
  <si>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</si>
  <si>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</si>
  <si>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</si>
  <si>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</si>
  <si>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</si>
  <si>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</si>
  <si>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</si>
  <si>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</si>
  <si>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</si>
  <si>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</si>
  <si>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</si>
  <si>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</si>
  <si>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</si>
  <si>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</si>
  <si>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</si>
  <si>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</si>
  <si>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</si>
  <si>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</si>
  <si>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</si>
  <si>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</si>
  <si>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</si>
  <si>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</si>
  <si>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</si>
  <si>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</si>
  <si>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</si>
  <si>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</si>
  <si>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</si>
  <si>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</si>
  <si>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</si>
  <si>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</si>
  <si>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</si>
  <si>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</si>
  <si>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</si>
  <si>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</si>
  <si>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</si>
  <si>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</si>
  <si>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</si>
  <si>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</si>
  <si>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</si>
  <si>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</si>
  <si>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</si>
  <si>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</si>
  <si>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</si>
  <si>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</si>
  <si>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</si>
  <si>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</si>
  <si>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</si>
  <si>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</si>
  <si>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</si>
  <si>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</si>
  <si>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</si>
  <si>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</si>
  <si>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</si>
  <si>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</si>
  <si>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</si>
  <si>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</si>
  <si>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</si>
  <si>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</si>
  <si>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</si>
  <si>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</si>
  <si>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</si>
  <si>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</si>
  <si>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</si>
  <si>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</si>
  <si>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</si>
  <si>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</si>
  <si>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</si>
  <si>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</si>
  <si>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</si>
  <si>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</si>
  <si>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</si>
  <si>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</si>
  <si>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</si>
  <si>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</si>
  <si>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</si>
  <si>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</si>
  <si>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</si>
  <si>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</si>
  <si>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</si>
  <si>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</si>
  <si>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</si>
  <si>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</si>
  <si>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</si>
  <si>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</si>
  <si>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</si>
  <si>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</si>
  <si>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</si>
  <si>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</si>
  <si>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</si>
  <si>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</si>
  <si>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</si>
  <si>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</si>
  <si>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</si>
  <si>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</si>
  <si>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</si>
  <si>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</si>
  <si>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</si>
  <si>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</si>
  <si>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</si>
  <si>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</si>
  <si>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</si>
  <si>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</si>
  <si>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</si>
  <si>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</si>
  <si>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</si>
  <si>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</si>
  <si>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</si>
  <si>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</si>
  <si>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</si>
  <si>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</si>
  <si>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</si>
  <si>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</si>
  <si>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</si>
  <si>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</si>
  <si>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</si>
  <si>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</si>
  <si>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</si>
  <si>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</si>
  <si>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</si>
  <si>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</si>
  <si>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</si>
  <si>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</si>
  <si>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</si>
  <si>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</si>
  <si>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</si>
  <si>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</si>
  <si>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</si>
  <si>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</si>
  <si>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</si>
  <si>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</si>
  <si>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</si>
  <si>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</si>
  <si>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</si>
  <si>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</si>
  <si>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</si>
  <si>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</si>
  <si>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</si>
  <si>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</si>
  <si>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</si>
  <si>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</si>
  <si>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</si>
  <si>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</si>
  <si>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</si>
  <si>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</si>
  <si>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</si>
  <si>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</si>
  <si>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</si>
  <si>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</si>
  <si>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</si>
  <si>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</si>
  <si>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</si>
  <si>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</si>
  <si>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</si>
  <si>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</si>
  <si>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</si>
  <si>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</si>
  <si>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</si>
  <si>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</si>
  <si>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</si>
  <si>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</si>
  <si>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</si>
  <si>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</si>
  <si>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</si>
  <si>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</si>
  <si>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</si>
  <si>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</si>
  <si>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</si>
  <si>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</si>
  <si>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</si>
  <si>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</si>
  <si>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</si>
  <si>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</si>
  <si>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</si>
  <si>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</si>
  <si>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</si>
  <si>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</si>
  <si>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</si>
  <si>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</si>
  <si>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</si>
  <si>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</si>
  <si>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</si>
  <si>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</si>
  <si>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</si>
  <si>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</si>
  <si>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</si>
  <si>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</si>
  <si>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</si>
  <si>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</si>
  <si>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</si>
  <si>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</si>
  <si>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</si>
  <si>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</si>
  <si>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</si>
  <si>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</si>
  <si>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</si>
  <si>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</si>
  <si>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</si>
  <si>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</si>
  <si>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</si>
  <si>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</si>
  <si>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</si>
  <si>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</si>
  <si>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</si>
  <si>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</si>
  <si>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</si>
  <si>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</si>
  <si>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</si>
  <si>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</si>
  <si>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</si>
  <si>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</si>
  <si>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</si>
  <si>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</si>
  <si>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</si>
  <si>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</si>
  <si>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</si>
  <si>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</si>
  <si>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</si>
  <si>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</si>
  <si>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</si>
  <si>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</si>
  <si>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</si>
  <si>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</si>
  <si>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</si>
  <si>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</si>
  <si>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</si>
  <si>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</si>
  <si>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</si>
  <si>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</si>
  <si>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</si>
  <si>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</si>
  <si>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</si>
  <si>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</si>
  <si>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</si>
  <si>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</si>
  <si>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</si>
  <si>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</si>
  <si>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</si>
  <si>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</si>
  <si>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</si>
  <si>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</si>
  <si>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</si>
  <si>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</si>
  <si>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</si>
  <si>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</si>
  <si>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</si>
  <si>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</si>
  <si>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</si>
  <si>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</si>
  <si>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</si>
  <si>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</si>
  <si>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</si>
  <si>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</si>
  <si>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</si>
  <si>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</si>
  <si>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</si>
  <si>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</si>
  <si>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</si>
  <si>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</si>
  <si>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</si>
  <si>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</si>
  <si>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</si>
  <si>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</si>
  <si>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</si>
  <si>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</si>
  <si>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</si>
  <si>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</si>
  <si>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</si>
  <si>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</si>
  <si>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</si>
  <si>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</si>
  <si>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</si>
  <si>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</si>
  <si>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</si>
  <si>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</si>
  <si>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</si>
  <si>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</si>
  <si>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</si>
  <si>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</si>
  <si>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</si>
  <si>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</si>
  <si>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</si>
  <si>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</si>
  <si>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</si>
  <si>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</si>
  <si>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</si>
  <si>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</si>
  <si>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</si>
  <si>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</si>
  <si>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</si>
  <si>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</si>
  <si>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</si>
  <si>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</si>
  <si>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</si>
  <si>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</si>
  <si>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</si>
  <si>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</si>
  <si>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</si>
  <si>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</si>
  <si>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</si>
  <si>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</si>
  <si>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</si>
  <si>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</si>
  <si>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</si>
  <si>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</si>
  <si>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</si>
  <si>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</si>
  <si>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</si>
  <si>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</si>
  <si>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</si>
  <si>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</si>
  <si>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</si>
  <si>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</si>
  <si>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</si>
  <si>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</si>
  <si>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</si>
  <si>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</si>
  <si>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</si>
  <si>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</si>
  <si>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</si>
  <si>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</si>
  <si>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</si>
  <si>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</si>
  <si>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</si>
  <si>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</si>
  <si>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</si>
  <si>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</si>
  <si>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</si>
  <si>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</si>
  <si>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</si>
  <si>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</si>
  <si>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</si>
  <si>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</si>
  <si>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</si>
  <si>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</si>
  <si>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</si>
  <si>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</si>
  <si>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</si>
  <si>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</si>
  <si>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</si>
  <si>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</si>
  <si>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</si>
  <si>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</si>
  <si>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</si>
  <si>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</si>
  <si>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</si>
  <si>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</si>
  <si>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</si>
  <si>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</si>
  <si>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</si>
  <si>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</si>
  <si>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</si>
  <si>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</si>
  <si>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</si>
  <si>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</si>
  <si>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</si>
  <si>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</si>
  <si>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</si>
  <si>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</si>
  <si>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</si>
  <si>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</si>
  <si>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</si>
  <si>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</si>
  <si>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</si>
  <si>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</si>
  <si>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</si>
  <si>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</si>
  <si>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</si>
  <si>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</si>
  <si>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</si>
  <si>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</si>
  <si>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</si>
  <si>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</si>
  <si>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</si>
  <si>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</si>
  <si>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</si>
  <si>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</si>
  <si>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</si>
  <si>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</si>
  <si>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</si>
  <si>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</si>
  <si>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</si>
  <si>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</si>
  <si>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</si>
  <si>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</si>
  <si>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</si>
  <si>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</si>
  <si>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</si>
  <si>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</si>
  <si>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</si>
  <si>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</si>
  <si>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</si>
  <si>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</si>
  <si>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</si>
  <si>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</si>
  <si>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</si>
  <si>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</si>
  <si>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</si>
  <si>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</si>
  <si>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</si>
  <si>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</si>
  <si>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</si>
  <si>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</si>
  <si>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</si>
  <si>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</si>
  <si>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</si>
  <si>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</si>
  <si>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</si>
  <si>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</si>
  <si>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</si>
  <si>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</si>
  <si>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</si>
  <si>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</si>
  <si>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</si>
  <si>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</si>
  <si>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</si>
  <si>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</si>
  <si>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</si>
  <si>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</si>
  <si>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</si>
  <si>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</si>
  <si>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</si>
  <si>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</si>
  <si>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</si>
  <si>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</si>
  <si>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</si>
  <si>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</si>
  <si>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</si>
  <si>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</si>
  <si>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</si>
  <si>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</si>
  <si>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</si>
  <si>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</si>
  <si>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</si>
  <si>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</si>
  <si>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</si>
  <si>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</si>
  <si>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</si>
  <si>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</si>
  <si>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</si>
  <si>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</si>
  <si>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</si>
  <si>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</si>
  <si>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</si>
  <si>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</si>
  <si>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</si>
  <si>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</si>
  <si>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</si>
  <si>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</si>
  <si>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</si>
  <si>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</si>
  <si>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</si>
  <si>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</si>
  <si>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</si>
  <si>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</si>
  <si>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</si>
  <si>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</si>
  <si>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</si>
  <si>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</si>
  <si>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</si>
  <si>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</si>
  <si>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</si>
  <si>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</si>
  <si>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</si>
  <si>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</si>
  <si>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</si>
  <si>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</si>
  <si>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</si>
  <si>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</si>
  <si>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</si>
  <si>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</si>
  <si>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</si>
  <si>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</si>
  <si>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</si>
  <si>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</si>
  <si>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</si>
  <si>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</si>
  <si>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</si>
  <si>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</si>
  <si>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</si>
  <si>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</si>
  <si>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</si>
  <si>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</si>
  <si>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</si>
  <si>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</si>
  <si>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</si>
  <si>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</si>
  <si>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</si>
  <si>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</si>
  <si>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</si>
  <si>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</si>
  <si>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</si>
  <si>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</si>
  <si>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</si>
  <si>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</si>
  <si>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</si>
  <si>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</si>
  <si>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</si>
  <si>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</si>
  <si>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</si>
  <si>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</si>
  <si>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</si>
  <si>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</si>
  <si>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</si>
  <si>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</si>
  <si>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</si>
  <si>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</si>
  <si>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</si>
  <si>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</si>
  <si>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</si>
  <si>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</si>
  <si>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</si>
  <si>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</si>
  <si>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</si>
  <si>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</si>
  <si>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</si>
  <si>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</si>
  <si>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</si>
  <si>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</si>
  <si>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</si>
  <si>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</si>
  <si>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</si>
  <si>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</si>
  <si>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</si>
  <si>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</si>
  <si>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</si>
  <si>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</si>
  <si>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</si>
  <si>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</si>
  <si>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</si>
  <si>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</si>
  <si>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</si>
  <si>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</si>
  <si>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</si>
  <si>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</si>
  <si>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</si>
  <si>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</si>
  <si>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</si>
  <si>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</si>
  <si>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</si>
  <si>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</si>
  <si>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</si>
  <si>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</si>
  <si>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</si>
  <si>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</si>
  <si>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</si>
  <si>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</si>
  <si>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</si>
  <si>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</si>
  <si>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</si>
  <si>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</si>
  <si>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</si>
  <si>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</si>
  <si>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</si>
  <si>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</si>
  <si>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</si>
  <si>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</si>
  <si>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</si>
  <si>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</si>
  <si>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</si>
  <si>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</si>
  <si>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</si>
  <si>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</si>
  <si>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</si>
  <si>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</si>
  <si>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</si>
  <si>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</si>
  <si>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</si>
  <si>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</si>
  <si>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</si>
  <si>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</si>
  <si>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</si>
  <si>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</si>
  <si>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</si>
  <si>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</si>
  <si>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</si>
  <si>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</si>
  <si>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</si>
  <si>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</si>
  <si>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</si>
  <si>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</si>
  <si>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</si>
  <si>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</si>
  <si>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</si>
  <si>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</si>
  <si>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</si>
  <si>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</si>
  <si>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</si>
  <si>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</si>
  <si>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</si>
  <si>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</si>
  <si>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</si>
  <si>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</si>
  <si>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</si>
  <si>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</si>
  <si>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</si>
  <si>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</si>
  <si>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</si>
  <si>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</si>
  <si>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</si>
  <si>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</si>
  <si>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</si>
  <si>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</si>
  <si>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</si>
  <si>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</si>
  <si>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</si>
  <si>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</si>
  <si>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</si>
  <si>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</si>
  <si>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</si>
  <si>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</si>
  <si>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</si>
  <si>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</si>
  <si>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</si>
  <si>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</si>
  <si>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</si>
  <si>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</si>
  <si>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</si>
  <si>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</si>
  <si>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</si>
  <si>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</si>
  <si>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</si>
  <si>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</si>
  <si>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</si>
  <si>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</si>
  <si>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</si>
  <si>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</si>
  <si>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</si>
  <si>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</si>
  <si>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</si>
  <si>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</si>
  <si>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</si>
  <si>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</si>
  <si>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</si>
  <si>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</si>
  <si>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</si>
  <si>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</si>
  <si>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</si>
  <si>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</si>
  <si>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</si>
  <si>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</si>
  <si>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</si>
  <si>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</si>
  <si>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</si>
  <si>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</si>
  <si>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</si>
  <si>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</si>
  <si>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</si>
  <si>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</si>
  <si>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</si>
  <si>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</si>
  <si>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</si>
  <si>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</si>
  <si>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</si>
  <si>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</si>
  <si>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</si>
  <si>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</si>
  <si>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</si>
  <si>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</si>
  <si>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</si>
  <si>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</si>
  <si>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</si>
  <si>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</si>
  <si>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</si>
  <si>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</si>
  <si>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</si>
  <si>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</si>
  <si>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</si>
  <si>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</si>
  <si>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</si>
  <si>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</si>
  <si>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</si>
  <si>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</si>
  <si>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</si>
  <si>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</si>
  <si>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</si>
  <si>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</si>
  <si>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</si>
  <si>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</si>
  <si>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</si>
  <si>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</si>
  <si>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</si>
  <si>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</si>
  <si>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</si>
  <si>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</si>
  <si>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</si>
  <si>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</si>
  <si>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</si>
  <si>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</si>
  <si>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</si>
  <si>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</si>
  <si>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</si>
  <si>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</si>
  <si>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</si>
  <si>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</si>
  <si>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</si>
  <si>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</si>
  <si>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</si>
  <si>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</si>
  <si>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</si>
  <si>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</si>
  <si>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</si>
  <si>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</si>
  <si>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</si>
  <si>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</si>
  <si>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</si>
  <si>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</si>
  <si>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</si>
  <si>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</si>
  <si>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</si>
  <si>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</si>
  <si>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</si>
  <si>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</si>
  <si>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</si>
  <si>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</si>
  <si>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</si>
  <si>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</si>
  <si>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</si>
  <si>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</si>
  <si>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</si>
  <si>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</si>
  <si>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</si>
  <si>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</si>
  <si>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</si>
  <si>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</si>
  <si>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</si>
  <si>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</si>
  <si>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</si>
  <si>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</si>
  <si>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</si>
  <si>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</si>
  <si>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</si>
  <si>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</si>
  <si>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</si>
  <si>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</si>
  <si>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</si>
  <si>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</si>
  <si>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</si>
  <si>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</si>
  <si>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</si>
  <si>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</si>
  <si>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</si>
  <si>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</si>
  <si>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</si>
  <si>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</si>
  <si>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</si>
  <si>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</si>
  <si>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</si>
  <si>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</si>
  <si>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</si>
  <si>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</si>
  <si>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</si>
  <si>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</si>
  <si>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</si>
  <si>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</si>
  <si>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</si>
  <si>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</si>
  <si>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</si>
  <si>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</si>
  <si>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</si>
  <si>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</si>
  <si>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</si>
  <si>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</si>
  <si>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</si>
  <si>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</si>
  <si>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</si>
  <si>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</si>
  <si>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</si>
  <si>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</si>
  <si>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</si>
  <si>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</si>
  <si>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</si>
  <si>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</si>
  <si>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</si>
  <si>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</si>
  <si>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</si>
  <si>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</si>
  <si>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</si>
  <si>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</si>
  <si>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</si>
  <si>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</si>
  <si>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</si>
  <si>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</si>
  <si>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</si>
  <si>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</si>
  <si>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</si>
  <si>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</si>
  <si>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</si>
  <si>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</si>
  <si>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</si>
  <si>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</si>
  <si>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</si>
  <si>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</si>
  <si>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</si>
  <si>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</si>
  <si>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</si>
  <si>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</si>
  <si>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</si>
  <si>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</si>
  <si>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</si>
  <si>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</si>
  <si>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</si>
  <si>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</si>
  <si>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</si>
  <si>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</si>
  <si>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</si>
  <si>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</si>
  <si>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</si>
  <si>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</si>
  <si>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</si>
  <si>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</si>
  <si>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</si>
  <si>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</si>
  <si>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</si>
  <si>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</si>
  <si>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</si>
  <si>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</si>
  <si>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</si>
  <si>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</si>
  <si>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</si>
  <si>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</si>
  <si>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</si>
  <si>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</si>
  <si>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</si>
  <si>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</si>
  <si>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</si>
  <si>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</si>
  <si>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</si>
  <si>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</si>
  <si>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</si>
  <si>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</si>
  <si>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</si>
  <si>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</si>
  <si>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</si>
  <si>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</si>
  <si>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</si>
  <si>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</si>
  <si>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</si>
  <si>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</si>
  <si>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</si>
  <si>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</si>
  <si>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</si>
  <si>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</si>
  <si>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</si>
  <si>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</si>
  <si>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</si>
  <si>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</si>
  <si>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</si>
  <si>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</si>
  <si>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</si>
  <si>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</si>
  <si>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</si>
  <si>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</si>
  <si>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</si>
  <si>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</si>
  <si>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</si>
  <si>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</si>
  <si>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</si>
  <si>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</si>
  <si>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</si>
  <si>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</si>
  <si>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</si>
  <si>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</si>
  <si>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</si>
  <si>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</si>
  <si>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</si>
  <si>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</si>
  <si>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</si>
  <si>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</si>
  <si>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</si>
  <si>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</si>
  <si>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</si>
  <si>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</si>
  <si>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</si>
  <si>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</si>
  <si>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</si>
  <si>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</si>
  <si>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</si>
  <si>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</si>
  <si>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</si>
  <si>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</si>
  <si>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</si>
  <si>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</si>
  <si>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</si>
  <si>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</si>
  <si>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</si>
  <si>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</si>
  <si>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</si>
  <si>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</si>
  <si>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</si>
  <si>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</si>
  <si>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</si>
  <si>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</si>
  <si>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</si>
  <si>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</si>
  <si>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</si>
  <si>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</si>
  <si>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</si>
  <si>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</si>
  <si>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</si>
  <si>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</si>
  <si>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</si>
  <si>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</si>
  <si>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</si>
  <si>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</si>
  <si>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</si>
  <si>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</si>
  <si>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</si>
  <si>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</si>
  <si>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</si>
  <si>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</si>
  <si>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</si>
  <si>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</si>
  <si>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</si>
  <si>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</si>
  <si>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</si>
  <si>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</si>
  <si>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</si>
  <si>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</si>
  <si>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</si>
  <si>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</si>
  <si>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</si>
  <si>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</si>
  <si>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</si>
  <si>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</si>
  <si>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</si>
  <si>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</si>
  <si>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</si>
  <si>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</si>
  <si>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</si>
  <si>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</si>
  <si>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</si>
  <si>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</si>
  <si>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</si>
  <si>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</si>
  <si>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</si>
  <si>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</si>
  <si>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</si>
  <si>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</si>
  <si>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</si>
  <si>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</si>
  <si>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</si>
  <si>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</si>
  <si>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</si>
  <si>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</si>
  <si>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</si>
  <si>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</si>
  <si>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</si>
  <si>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</si>
  <si>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</si>
  <si>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</si>
  <si>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</si>
  <si>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</si>
  <si>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</si>
  <si>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</si>
  <si>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</si>
  <si>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</si>
  <si>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</si>
  <si>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</si>
  <si>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</si>
  <si>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</si>
  <si>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</si>
  <si>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</si>
  <si>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</si>
  <si>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</si>
  <si>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</si>
  <si>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</si>
  <si>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</si>
  <si>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</si>
  <si>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</si>
  <si>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</si>
  <si>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</si>
  <si>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</si>
  <si>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</si>
  <si>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</si>
  <si>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</si>
  <si>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</si>
  <si>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</si>
  <si>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</si>
  <si>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</si>
  <si>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</si>
  <si>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</si>
  <si>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</si>
  <si>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</si>
  <si>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</si>
  <si>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</si>
  <si>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</si>
  <si>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</si>
  <si>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</si>
  <si>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</si>
  <si>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</si>
  <si>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</si>
  <si>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</si>
  <si>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</si>
  <si>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</si>
  <si>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</si>
  <si>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</si>
  <si>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</si>
  <si>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</si>
  <si>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</si>
  <si>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</si>
  <si>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</si>
  <si>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</si>
  <si>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</si>
  <si>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</si>
  <si>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</si>
  <si>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</si>
  <si>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</si>
  <si>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</si>
  <si>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</si>
  <si>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</si>
  <si>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</si>
  <si>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</si>
  <si>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</si>
  <si>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</si>
  <si>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</si>
  <si>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</si>
  <si>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</si>
  <si>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</si>
  <si>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</si>
  <si>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</si>
  <si>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</si>
  <si>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</si>
  <si>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</si>
  <si>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</si>
  <si>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</si>
  <si>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</si>
  <si>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</si>
  <si>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</si>
  <si>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</si>
  <si>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</si>
  <si>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</si>
  <si>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</si>
  <si>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</si>
  <si>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</si>
  <si>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</si>
  <si>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</si>
  <si>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</si>
  <si>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</si>
  <si>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</si>
  <si>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</si>
  <si>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</si>
  <si>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</si>
  <si>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</si>
  <si>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</si>
  <si>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</si>
  <si>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</si>
  <si>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</si>
  <si>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</si>
  <si>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</si>
  <si>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</si>
  <si>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</si>
  <si>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</si>
  <si>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</si>
  <si>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</si>
  <si>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</si>
  <si>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</si>
  <si>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</si>
  <si>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</si>
  <si>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</si>
  <si>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</si>
  <si>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</si>
  <si>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</si>
  <si>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</si>
  <si>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</si>
  <si>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</si>
  <si>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</si>
  <si>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</si>
  <si>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</si>
  <si>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</si>
  <si>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</si>
  <si>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</si>
  <si>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</si>
  <si>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</si>
  <si>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</si>
  <si>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</si>
  <si>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</si>
  <si>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</si>
  <si>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</si>
  <si>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</si>
  <si>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</si>
  <si>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</si>
  <si>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</si>
  <si>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</si>
  <si>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</si>
  <si>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</si>
  <si>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</si>
  <si>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</si>
  <si>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</si>
  <si>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</si>
  <si>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</si>
  <si>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</si>
  <si>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</si>
  <si>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</si>
  <si>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</si>
  <si>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</si>
  <si>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</si>
  <si>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</si>
  <si>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</si>
  <si>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</si>
  <si>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</si>
  <si>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</si>
  <si>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</si>
  <si>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</si>
  <si>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</si>
  <si>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</si>
  <si>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</si>
  <si>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</si>
  <si>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</si>
  <si>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</si>
  <si>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</si>
  <si>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</si>
  <si>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</si>
  <si>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</si>
  <si>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</si>
  <si>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</si>
  <si>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</si>
  <si>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</si>
  <si>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</si>
  <si>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</si>
  <si>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</si>
  <si>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</si>
  <si>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</si>
  <si>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</si>
  <si>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</si>
  <si>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</si>
  <si>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</si>
  <si>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</si>
  <si>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</si>
  <si>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</si>
  <si>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</si>
  <si>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</si>
  <si>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</si>
  <si>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</si>
  <si>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</si>
  <si>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</si>
  <si>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</si>
  <si>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</si>
  <si>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</si>
  <si>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</si>
  <si>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</si>
  <si>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</si>
  <si>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</si>
  <si>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</si>
  <si>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</si>
  <si>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</si>
  <si>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</si>
  <si>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</si>
  <si>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</si>
  <si>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</si>
  <si>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</si>
  <si>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</si>
  <si>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</si>
  <si>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</si>
  <si>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</si>
  <si>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</si>
  <si>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</si>
  <si>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</si>
  <si>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</si>
  <si>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</si>
  <si>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</si>
  <si>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</si>
  <si>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</si>
  <si>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</si>
  <si>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</si>
  <si>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</si>
  <si>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</si>
  <si>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</si>
  <si>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</si>
  <si>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</si>
  <si>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</si>
  <si>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</si>
  <si>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</si>
  <si>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</si>
  <si>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</si>
  <si>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</si>
  <si>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</si>
  <si>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</si>
  <si>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</si>
  <si>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</si>
  <si>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</si>
  <si>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</si>
  <si>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</si>
  <si>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</si>
  <si>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</si>
  <si>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</si>
  <si>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</si>
  <si>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</si>
  <si>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</si>
  <si>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</si>
  <si>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</si>
  <si>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</si>
  <si>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</si>
  <si>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</si>
  <si>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</si>
  <si>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</si>
  <si>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</si>
  <si>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</si>
  <si>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</si>
  <si>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</si>
  <si>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</si>
  <si>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</si>
  <si>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</si>
  <si>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</si>
  <si>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</si>
  <si>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</si>
  <si>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</si>
  <si>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</si>
  <si>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</si>
  <si>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</si>
  <si>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</si>
  <si>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</si>
  <si>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</si>
  <si>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</si>
  <si>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</si>
  <si>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</si>
  <si>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</si>
  <si>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</si>
  <si>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</si>
  <si>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</si>
  <si>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</si>
  <si>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</si>
  <si>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</si>
  <si>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</si>
  <si>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</si>
  <si>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</si>
  <si>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</si>
  <si>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</si>
  <si>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</si>
  <si>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</si>
  <si>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</si>
  <si>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</si>
  <si>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</si>
  <si>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</si>
  <si>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</si>
  <si>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</si>
  <si>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</si>
  <si>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</si>
  <si>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</si>
  <si>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</si>
  <si>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</si>
  <si>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</si>
  <si>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</si>
  <si>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</si>
  <si>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</si>
  <si>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</si>
  <si>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</si>
  <si>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</si>
  <si>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</si>
  <si>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</si>
  <si>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</si>
  <si>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</si>
  <si>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</si>
  <si>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</si>
  <si>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</si>
  <si>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</si>
  <si>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</si>
  <si>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</si>
  <si>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</si>
  <si>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</si>
  <si>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</si>
  <si>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</si>
  <si>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</si>
  <si>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</si>
  <si>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</si>
  <si>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</si>
  <si>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</si>
  <si>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</si>
  <si>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</si>
  <si>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</si>
  <si>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</si>
  <si>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</si>
  <si>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</si>
  <si>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</si>
  <si>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</si>
  <si>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</si>
  <si>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</si>
  <si>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</si>
  <si>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</si>
  <si>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</si>
  <si>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</si>
  <si>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</si>
  <si>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</si>
  <si>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</si>
  <si>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</si>
  <si>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</si>
  <si>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</si>
  <si>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</si>
  <si>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</si>
  <si>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</si>
  <si>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</si>
  <si>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</si>
  <si>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</si>
  <si>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</si>
  <si>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</si>
  <si>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</si>
  <si>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</si>
  <si>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</si>
  <si>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</si>
  <si>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</si>
  <si>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</si>
  <si>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</si>
  <si>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</si>
  <si>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</si>
  <si>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</si>
  <si>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</si>
  <si>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</si>
  <si>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</si>
  <si>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</si>
  <si>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</si>
  <si>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</si>
  <si>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</si>
  <si>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</si>
  <si>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</si>
  <si>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</si>
  <si>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</si>
  <si>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</si>
  <si>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</si>
  <si>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</si>
  <si>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</si>
  <si>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</si>
  <si>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</si>
  <si>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</si>
  <si>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</si>
  <si>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</si>
  <si>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</si>
  <si>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</si>
  <si>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</si>
  <si>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</si>
  <si>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</si>
  <si>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</si>
  <si>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</si>
  <si>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</si>
  <si>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</si>
  <si>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</si>
  <si>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</si>
  <si>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</si>
  <si>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</si>
  <si>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</si>
  <si>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</si>
  <si>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</si>
  <si>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</si>
  <si>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</si>
  <si>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</si>
  <si>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</si>
  <si>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</si>
  <si>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</si>
  <si>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</si>
  <si>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</si>
  <si>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</si>
  <si>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</si>
  <si>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</si>
  <si>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</si>
  <si>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</si>
  <si>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</si>
  <si>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</si>
  <si>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</si>
  <si>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</si>
  <si>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</si>
  <si>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</si>
  <si>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</si>
  <si>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</si>
  <si>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</si>
  <si>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</si>
  <si>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</si>
  <si>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</si>
  <si>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</si>
  <si>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</si>
  <si>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</si>
  <si>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</si>
  <si>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</si>
  <si>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</si>
  <si>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</si>
  <si>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</si>
  <si>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</si>
  <si>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</si>
  <si>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</si>
  <si>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</si>
  <si>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</si>
  <si>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</si>
  <si>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</si>
  <si>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</si>
  <si>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</si>
  <si>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</si>
  <si>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</si>
  <si>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</si>
  <si>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</si>
  <si>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</si>
  <si>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</si>
  <si>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</si>
  <si>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</si>
  <si>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</si>
  <si>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</si>
  <si>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</si>
  <si>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</si>
  <si>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</si>
  <si>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</si>
  <si>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</si>
  <si>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</si>
  <si>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</si>
  <si>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</si>
  <si>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</si>
  <si>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</si>
  <si>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</si>
  <si>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</si>
  <si>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</si>
  <si>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</si>
  <si>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</si>
  <si>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</si>
  <si>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</si>
  <si>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</si>
  <si>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</si>
  <si>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</si>
  <si>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</si>
  <si>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</si>
  <si>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</si>
  <si>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</si>
  <si>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</si>
  <si>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</si>
  <si>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</si>
  <si>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</si>
  <si>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</si>
  <si>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</si>
  <si>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</si>
  <si>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</si>
  <si>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</si>
  <si>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</si>
  <si>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</si>
  <si>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</si>
  <si>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</si>
  <si>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</si>
  <si>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</si>
  <si>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</si>
  <si>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</si>
  <si>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</si>
  <si>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</si>
  <si>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</si>
  <si>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</si>
  <si>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</si>
  <si>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</si>
  <si>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</si>
  <si>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</si>
  <si>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</si>
  <si>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</si>
  <si>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</si>
  <si>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</si>
  <si>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</si>
  <si>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</si>
  <si>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</si>
  <si>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</si>
  <si>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</si>
  <si>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</si>
  <si>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</si>
  <si>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</si>
  <si>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</si>
  <si>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</si>
  <si>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</si>
  <si>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</si>
  <si>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</si>
  <si>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</si>
  <si>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</si>
  <si>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</si>
  <si>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</si>
  <si>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</si>
  <si>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</si>
  <si>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</si>
  <si>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</si>
  <si>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</si>
  <si>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</si>
  <si>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</si>
  <si>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</si>
  <si>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</si>
  <si>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</si>
  <si>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</si>
  <si>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</si>
  <si>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</si>
  <si>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</si>
  <si>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</si>
  <si>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</si>
  <si>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</si>
  <si>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</si>
  <si>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</si>
  <si>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</si>
  <si>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</si>
  <si>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</si>
  <si>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</si>
  <si>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</si>
  <si>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</si>
  <si>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</si>
  <si>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</si>
  <si>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</si>
  <si>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</si>
  <si>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</si>
  <si>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</si>
  <si>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</si>
  <si>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</si>
  <si>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</si>
  <si>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</si>
  <si>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</si>
  <si>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</si>
  <si>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</si>
  <si>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</si>
  <si>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</si>
  <si>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</si>
  <si>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</si>
  <si>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</si>
  <si>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</si>
  <si>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</si>
  <si>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</si>
  <si>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</si>
  <si>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</si>
  <si>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</si>
  <si>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</si>
  <si>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</si>
  <si>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</si>
  <si>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</si>
  <si>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</si>
  <si>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</si>
  <si>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</si>
  <si>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</si>
  <si>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</si>
  <si>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</si>
  <si>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</si>
  <si>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</si>
  <si>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</si>
  <si>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</si>
  <si>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</si>
  <si>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</si>
  <si>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</si>
  <si>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</si>
  <si>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</si>
  <si>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</si>
  <si>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</si>
  <si>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</si>
  <si>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</si>
  <si>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</si>
  <si>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</si>
  <si>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</si>
  <si>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</si>
  <si>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</si>
  <si>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</si>
  <si>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</si>
  <si>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</si>
  <si>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</si>
  <si>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</si>
  <si>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</si>
  <si>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</si>
  <si>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</si>
  <si>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</si>
  <si>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</si>
  <si>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</si>
  <si>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</si>
  <si>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</si>
  <si>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</si>
  <si>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</si>
  <si>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</si>
  <si>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</si>
  <si>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</si>
  <si>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</si>
  <si>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</si>
  <si>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</si>
  <si>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</si>
  <si>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</si>
  <si>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</si>
  <si>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</si>
  <si>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</si>
  <si>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</si>
  <si>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</si>
  <si>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</si>
  <si>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</si>
  <si>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</si>
  <si>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</si>
  <si>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</si>
  <si>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</si>
  <si>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</si>
  <si>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</si>
  <si>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</si>
  <si>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</si>
  <si>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</si>
  <si>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</si>
  <si>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</si>
  <si>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</si>
  <si>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</si>
  <si>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</si>
  <si>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</si>
  <si>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</si>
  <si>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</si>
  <si>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</si>
  <si>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</si>
  <si>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</si>
  <si>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</si>
  <si>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</si>
  <si>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</si>
  <si>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</si>
  <si>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</si>
  <si>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</si>
  <si>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</si>
  <si>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</si>
  <si>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</si>
  <si>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</si>
  <si>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</si>
  <si>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</si>
  <si>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</si>
  <si>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</si>
  <si>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</si>
  <si>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</si>
  <si>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</si>
  <si>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</si>
  <si>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</si>
  <si>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</si>
  <si>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</si>
  <si>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</si>
  <si>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</si>
  <si>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</si>
  <si>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</si>
  <si>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</si>
  <si>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</si>
  <si>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</si>
  <si>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</si>
  <si>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</si>
  <si>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</si>
  <si>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</si>
  <si>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</si>
  <si>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</si>
  <si>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</si>
  <si>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</si>
  <si>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</si>
  <si>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</si>
  <si>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</si>
  <si>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</si>
  <si>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</si>
  <si>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</si>
  <si>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</si>
  <si>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</si>
  <si>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</si>
  <si>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</si>
  <si>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</si>
  <si>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</si>
  <si>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</si>
  <si>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</si>
  <si>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</si>
  <si>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</si>
  <si>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</si>
  <si>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</si>
  <si>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</si>
  <si>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</si>
  <si>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</si>
  <si>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</si>
  <si>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</si>
  <si>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</si>
  <si>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</si>
  <si>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</si>
  <si>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</si>
  <si>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</si>
  <si>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</si>
  <si>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</si>
  <si>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</si>
  <si>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</si>
  <si>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</si>
  <si>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</si>
  <si>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</si>
  <si>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</si>
  <si>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</si>
  <si>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</si>
  <si>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</si>
  <si>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</si>
  <si>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</si>
  <si>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</si>
  <si>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</si>
  <si>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</si>
  <si>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</si>
  <si>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</si>
  <si>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</si>
  <si>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</si>
  <si>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</si>
  <si>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</si>
  <si>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</si>
  <si>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</si>
  <si>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</si>
  <si>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</si>
  <si>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</si>
  <si>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</si>
  <si>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</si>
  <si>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</si>
  <si>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</si>
  <si>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</si>
  <si>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</si>
  <si>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</si>
  <si>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</si>
  <si>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</si>
  <si>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</si>
  <si>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</si>
  <si>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</si>
  <si>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</si>
  <si>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</si>
  <si>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</si>
  <si>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</si>
  <si>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</si>
  <si>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</si>
  <si>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</si>
  <si>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</si>
  <si>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</si>
  <si>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</si>
  <si>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</si>
  <si>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</si>
  <si>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</si>
  <si>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</si>
  <si>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</si>
  <si>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</si>
  <si>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</si>
  <si>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</si>
  <si>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</si>
  <si>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</si>
  <si>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</si>
  <si>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</si>
  <si>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</si>
  <si>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</si>
  <si>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</si>
  <si>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</si>
  <si>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</si>
  <si>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</si>
  <si>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</si>
  <si>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</si>
  <si>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</si>
  <si>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</si>
  <si>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</si>
  <si>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</si>
  <si>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</si>
  <si>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</si>
  <si>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</si>
  <si>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</si>
  <si>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</si>
  <si>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</si>
  <si>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</si>
  <si>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</si>
  <si>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</si>
  <si>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</si>
  <si>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</si>
  <si>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</si>
  <si>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LE CEROU A MILHARS</t>
  </si>
  <si>
    <t>LE CEROU</t>
  </si>
  <si>
    <t>05122000</t>
  </si>
  <si>
    <t>18310006400033</t>
  </si>
  <si>
    <t>Agence de l'Eau Adour-Garonne</t>
  </si>
  <si>
    <t>34255833500077</t>
  </si>
  <si>
    <t>AQUASCOP BIOLOGIE site de Monptellier</t>
  </si>
  <si>
    <t>IBMR-21-M106</t>
  </si>
  <si>
    <t>ANTOINE ROBE, PAULINE FAIT</t>
  </si>
  <si>
    <t>IBMR standard</t>
  </si>
  <si>
    <t>DROITE</t>
  </si>
  <si>
    <t>ETIAGE NORMAL</t>
  </si>
  <si>
    <t>FAIBLEMENT NUAGEUX</t>
  </si>
  <si>
    <t>FAIBLE</t>
  </si>
  <si>
    <t>PARTIELLEMENT</t>
  </si>
  <si>
    <t>Fond partiellement visible car zones profondes.</t>
  </si>
  <si>
    <t>peu abondant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</si>
</sst>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15" fillId="5" borderId="2" xfId="0" applyFont="1" applyFill="1" applyBorder="1" applyAlignment="1" applyProtection="1">
      <alignment horizontal="center"/>
      <protection locked="0"/>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83">
      <selection activeCell="G87" sqref="G87"/>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1" t="s">
        <v>2273</v>
      </c>
      <c r="B3" s="111"/>
      <c r="C3" s="111"/>
      <c r="D3" s="111"/>
      <c r="E3" s="111"/>
    </row>
    <row r="4" spans="1:5" s="15" customFormat="1" ht="16.5" customHeight="1" thickBot="1">
      <c r="A4" s="118" t="s">
        <v>2274</v>
      </c>
      <c r="B4" s="118"/>
      <c r="C4" s="118"/>
      <c r="D4" s="118"/>
      <c r="E4" s="118"/>
    </row>
    <row r="5" spans="1:5" s="15" customFormat="1" ht="15.75" thickBot="1">
      <c r="A5" s="108" t="s">
        <v>2058</v>
      </c>
      <c r="B5" s="109"/>
      <c r="C5" s="109"/>
      <c r="D5" s="109"/>
      <c r="E5" s="110"/>
    </row>
    <row r="6" spans="1:5" ht="15">
      <c r="A6" s="14" t="s">
        <v>2275</v>
      </c>
      <c r="B6" s="50" t="s">
        <v>5290</v>
      </c>
      <c r="D6" s="14" t="s">
        <v>2057</v>
      </c>
      <c r="E6" s="54"/>
    </row>
    <row r="7" spans="1:8" ht="30">
      <c r="A7" s="48" t="s">
        <v>2262</v>
      </c>
      <c r="B7" s="45" t="s">
        <v>5295</v>
      </c>
      <c r="D7" s="14" t="s">
        <v>2060</v>
      </c>
      <c r="E7" s="53" t="s">
        <v>5291</v>
      </c>
      <c r="G7" s="112" t="s">
        <v>2272</v>
      </c>
      <c r="H7" s="113"/>
    </row>
    <row r="8" spans="1:8" ht="15">
      <c r="A8" s="10" t="s">
        <v>2276</v>
      </c>
      <c r="B8" s="50" t="s">
        <v>5289</v>
      </c>
      <c r="D8" s="10" t="s">
        <v>2278</v>
      </c>
      <c r="E8" s="51" t="s">
        <v>5292</v>
      </c>
      <c r="G8" s="114"/>
      <c r="H8" s="115"/>
    </row>
    <row r="9" spans="1:8" ht="30">
      <c r="A9" s="48" t="s">
        <v>2263</v>
      </c>
      <c r="B9" s="45" t="s">
        <v>5288</v>
      </c>
      <c r="D9" s="10" t="s">
        <v>2261</v>
      </c>
      <c r="E9" s="51" t="s">
        <v>5293</v>
      </c>
      <c r="G9" s="114"/>
      <c r="H9" s="115"/>
    </row>
    <row r="10" spans="1:8" ht="15">
      <c r="A10" s="10" t="s">
        <v>2059</v>
      </c>
      <c r="B10" s="46" t="s">
        <v>5287</v>
      </c>
      <c r="D10" s="10" t="s">
        <v>2279</v>
      </c>
      <c r="E10" s="51">
        <v>610777</v>
      </c>
      <c r="G10" s="114"/>
      <c r="H10" s="115"/>
    </row>
    <row r="11" spans="1:8" ht="15">
      <c r="A11" s="10" t="s">
        <v>2277</v>
      </c>
      <c r="B11" s="47">
        <v>44426</v>
      </c>
      <c r="D11" s="10" t="s">
        <v>2280</v>
      </c>
      <c r="E11" s="52">
        <v>6337115</v>
      </c>
      <c r="G11" s="114"/>
      <c r="H11" s="115"/>
    </row>
    <row r="12" spans="1:8" ht="15">
      <c r="A12" s="10" t="s">
        <v>2283</v>
      </c>
      <c r="B12" s="52" t="s">
        <v>5294</v>
      </c>
      <c r="D12" s="10" t="s">
        <v>2281</v>
      </c>
      <c r="E12" s="52">
        <v>610681</v>
      </c>
      <c r="G12" s="116"/>
      <c r="H12" s="117"/>
    </row>
    <row r="13" spans="1:5" ht="17.25" customHeight="1" thickBot="1">
      <c r="A13" s="2"/>
      <c r="B13" s="55"/>
      <c r="D13" s="10" t="s">
        <v>2282</v>
      </c>
      <c r="E13" s="52">
        <v>6337114</v>
      </c>
    </row>
    <row r="14" spans="1:5" s="58" customFormat="1" ht="15.75" thickBot="1">
      <c r="A14" s="108" t="s">
        <v>2061</v>
      </c>
      <c r="B14" s="109"/>
      <c r="C14" s="109"/>
      <c r="D14" s="109"/>
      <c r="E14" s="110"/>
    </row>
    <row r="15" spans="1:3" ht="15">
      <c r="A15" s="3" t="s">
        <v>2062</v>
      </c>
      <c r="B15" s="30" t="s">
        <v>5296</v>
      </c>
      <c r="C15" s="16"/>
    </row>
    <row r="16" spans="1:3" ht="15">
      <c r="A16" s="3" t="s">
        <v>2266</v>
      </c>
      <c r="B16" s="30" t="s">
        <v>5297</v>
      </c>
      <c r="C16" s="16"/>
    </row>
    <row r="17" spans="1:3" ht="15">
      <c r="A17" s="123" t="s">
        <v>2264</v>
      </c>
      <c r="B17" s="49" t="s">
        <v>2265</v>
      </c>
      <c r="C17" s="61">
        <f>E10</f>
        <v>610777</v>
      </c>
    </row>
    <row r="18" spans="1:3" ht="15">
      <c r="A18" s="124"/>
      <c r="B18" s="49" t="s">
        <v>2267</v>
      </c>
      <c r="C18" s="61">
        <f>E11</f>
        <v>6337115</v>
      </c>
    </row>
    <row r="19" spans="1:2" ht="15">
      <c r="A19" s="3" t="s">
        <v>2063</v>
      </c>
      <c r="B19" s="29">
        <v>144</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10.8</v>
      </c>
    </row>
    <row r="26" spans="1:2" s="57" customFormat="1" ht="15.75" thickBot="1">
      <c r="A26" s="42"/>
      <c r="B26" s="56"/>
    </row>
    <row r="27" spans="1:5" s="57" customFormat="1" ht="15">
      <c r="A27" s="125" t="s">
        <v>2269</v>
      </c>
      <c r="B27" s="126"/>
      <c r="C27" s="126"/>
      <c r="D27" s="126"/>
      <c r="E27" s="127"/>
    </row>
    <row r="28" spans="1:5" s="57" customFormat="1" ht="15">
      <c r="A28" s="131" t="s">
        <v>2271</v>
      </c>
      <c r="B28" s="132"/>
      <c r="C28" s="132"/>
      <c r="D28" s="132"/>
      <c r="E28" s="133"/>
    </row>
    <row r="29" spans="1:5" s="57" customFormat="1" ht="15">
      <c r="A29" s="128" t="s">
        <v>2270</v>
      </c>
      <c r="B29" s="129"/>
      <c r="C29" s="129"/>
      <c r="D29" s="129"/>
      <c r="E29" s="130"/>
    </row>
    <row r="30" spans="1:2" s="57" customFormat="1" ht="15">
      <c r="A30" s="42"/>
      <c r="B30" s="56"/>
    </row>
    <row r="31" spans="1:5" s="15" customFormat="1" ht="15">
      <c r="A31" s="43" t="s">
        <v>2114</v>
      </c>
      <c r="B31" s="36">
        <v>2</v>
      </c>
      <c r="C31" s="17"/>
      <c r="D31" s="17"/>
      <c r="E31" s="17"/>
    </row>
    <row r="32" spans="1:5" s="15" customFormat="1" ht="15">
      <c r="A32" s="90"/>
      <c r="B32" s="91"/>
      <c r="C32" s="17"/>
      <c r="D32" s="17"/>
      <c r="E32" s="17"/>
    </row>
    <row r="33" spans="1:5" s="15" customFormat="1" ht="12.75" customHeight="1">
      <c r="A33" s="103" t="s">
        <v>2116</v>
      </c>
      <c r="B33" s="104"/>
      <c r="C33" s="6"/>
      <c r="D33" s="119" t="s">
        <v>2117</v>
      </c>
      <c r="E33" s="120"/>
    </row>
    <row r="34" spans="1:5" s="15" customFormat="1" ht="37.5" customHeight="1">
      <c r="A34" s="100"/>
      <c r="B34" s="105"/>
      <c r="C34" s="6"/>
      <c r="D34" s="121"/>
      <c r="E34" s="122"/>
    </row>
    <row r="35" spans="1:5" ht="15">
      <c r="A35" s="3" t="s">
        <v>2285</v>
      </c>
      <c r="B35" s="37">
        <v>63</v>
      </c>
      <c r="D35" s="28" t="s">
        <v>2284</v>
      </c>
      <c r="E35" s="32">
        <v>37</v>
      </c>
    </row>
    <row r="36" spans="1:5" s="7" customFormat="1" ht="15" customHeight="1">
      <c r="A36" s="5" t="s">
        <v>2113</v>
      </c>
      <c r="B36" s="30">
        <v>67</v>
      </c>
      <c r="C36" s="6"/>
      <c r="D36" s="8" t="s">
        <v>2112</v>
      </c>
      <c r="E36" s="30">
        <v>33</v>
      </c>
    </row>
    <row r="37" spans="1:5" s="7" customFormat="1" ht="15" customHeight="1">
      <c r="A37" s="5" t="s">
        <v>2111</v>
      </c>
      <c r="B37" s="30">
        <v>10.1</v>
      </c>
      <c r="C37" s="6"/>
      <c r="D37" s="8" t="s">
        <v>2110</v>
      </c>
      <c r="E37" s="30">
        <v>12.3</v>
      </c>
    </row>
    <row r="38" spans="1:5" s="7" customFormat="1" ht="15" customHeight="1">
      <c r="A38" s="5" t="s">
        <v>2115</v>
      </c>
      <c r="B38" s="30">
        <v>4</v>
      </c>
      <c r="C38" s="6"/>
      <c r="D38" s="8" t="s">
        <v>2115</v>
      </c>
      <c r="E38" s="30">
        <v>0.4</v>
      </c>
    </row>
    <row r="39" spans="1:5" s="7" customFormat="1" ht="15" customHeight="1">
      <c r="A39" s="8" t="s">
        <v>2109</v>
      </c>
      <c r="B39" s="30" t="s">
        <v>5303</v>
      </c>
      <c r="C39" s="6"/>
      <c r="D39" s="8" t="s">
        <v>2109</v>
      </c>
      <c r="E39" s="30" t="s">
        <v>5303</v>
      </c>
    </row>
    <row r="40" spans="1:5" s="7" customFormat="1" ht="15" customHeight="1">
      <c r="A40" s="57"/>
      <c r="B40" s="57"/>
      <c r="C40" s="57"/>
      <c r="D40" s="57"/>
      <c r="E40" s="59"/>
    </row>
    <row r="41" spans="1:5" s="15" customFormat="1" ht="15">
      <c r="A41" s="134" t="s">
        <v>2120</v>
      </c>
      <c r="B41" s="135"/>
      <c r="C41" s="135"/>
      <c r="D41" s="135"/>
      <c r="E41" s="136"/>
    </row>
    <row r="42" spans="1:5" s="15" customFormat="1" ht="15">
      <c r="A42" s="92" t="s">
        <v>2108</v>
      </c>
      <c r="B42" s="92"/>
      <c r="C42" s="6"/>
      <c r="D42" s="92" t="s">
        <v>2108</v>
      </c>
      <c r="E42" s="92"/>
    </row>
    <row r="43" spans="1:5" s="15" customFormat="1" ht="15">
      <c r="A43" s="13" t="s">
        <v>2107</v>
      </c>
      <c r="B43" s="19"/>
      <c r="C43" s="6"/>
      <c r="D43" s="14" t="s">
        <v>2107</v>
      </c>
      <c r="E43" s="19">
        <v>4</v>
      </c>
    </row>
    <row r="44" spans="1:5" s="15" customFormat="1" ht="15">
      <c r="A44" s="3" t="s">
        <v>2106</v>
      </c>
      <c r="B44" s="9"/>
      <c r="C44" s="6"/>
      <c r="D44" s="10" t="s">
        <v>2106</v>
      </c>
      <c r="E44" s="9">
        <v>4</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v>2</v>
      </c>
      <c r="C47" s="6"/>
      <c r="D47" s="10" t="s">
        <v>2103</v>
      </c>
      <c r="E47" s="9"/>
    </row>
    <row r="48" spans="1:5" s="15" customFormat="1" ht="15">
      <c r="A48" s="3" t="s">
        <v>2102</v>
      </c>
      <c r="B48" s="9"/>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v>4</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3" t="s">
        <v>2096</v>
      </c>
      <c r="B55" s="104"/>
      <c r="C55" s="6"/>
      <c r="D55" s="103" t="s">
        <v>2096</v>
      </c>
      <c r="E55" s="104"/>
    </row>
    <row r="56" spans="1:5" s="15" customFormat="1" ht="15">
      <c r="A56" s="100"/>
      <c r="B56" s="105"/>
      <c r="C56" s="6"/>
      <c r="D56" s="100"/>
      <c r="E56" s="105"/>
    </row>
    <row r="57" spans="1:5" s="15" customFormat="1" ht="15">
      <c r="A57" s="13" t="s">
        <v>2095</v>
      </c>
      <c r="B57" s="19">
        <v>3</v>
      </c>
      <c r="C57" s="6"/>
      <c r="D57" s="14" t="s">
        <v>2095</v>
      </c>
      <c r="E57" s="19">
        <v>2</v>
      </c>
    </row>
    <row r="58" spans="1:5" s="15" customFormat="1" ht="15">
      <c r="A58" s="3" t="s">
        <v>2094</v>
      </c>
      <c r="B58" s="9">
        <v>4</v>
      </c>
      <c r="C58" s="6"/>
      <c r="D58" s="10" t="s">
        <v>2094</v>
      </c>
      <c r="E58" s="9">
        <v>4</v>
      </c>
    </row>
    <row r="59" spans="1:5" s="15" customFormat="1" ht="15">
      <c r="A59" s="3" t="s">
        <v>2093</v>
      </c>
      <c r="B59" s="9">
        <v>4</v>
      </c>
      <c r="C59" s="6"/>
      <c r="D59" s="10" t="s">
        <v>2093</v>
      </c>
      <c r="E59" s="9">
        <v>4</v>
      </c>
    </row>
    <row r="60" spans="1:5" s="15" customFormat="1" ht="15">
      <c r="A60" s="3" t="s">
        <v>2092</v>
      </c>
      <c r="B60" s="9">
        <v>2</v>
      </c>
      <c r="C60" s="6"/>
      <c r="D60" s="10" t="s">
        <v>2092</v>
      </c>
      <c r="E60" s="9">
        <v>2</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3" t="s">
        <v>2090</v>
      </c>
      <c r="B63" s="104"/>
      <c r="C63" s="6"/>
      <c r="D63" s="103" t="s">
        <v>2090</v>
      </c>
      <c r="E63" s="104"/>
    </row>
    <row r="64" spans="1:5" s="15" customFormat="1" ht="15">
      <c r="A64" s="100"/>
      <c r="B64" s="105"/>
      <c r="C64" s="6"/>
      <c r="D64" s="100"/>
      <c r="E64" s="105"/>
    </row>
    <row r="65" spans="1:5" s="15" customFormat="1" ht="15">
      <c r="A65" s="13" t="s">
        <v>2089</v>
      </c>
      <c r="B65" s="19"/>
      <c r="C65" s="6"/>
      <c r="D65" s="14" t="s">
        <v>2089</v>
      </c>
      <c r="E65" s="19">
        <v>3</v>
      </c>
    </row>
    <row r="66" spans="1:5" s="15" customFormat="1" ht="15">
      <c r="A66" s="3" t="s">
        <v>2088</v>
      </c>
      <c r="B66" s="9"/>
      <c r="C66" s="6"/>
      <c r="D66" s="10" t="s">
        <v>2088</v>
      </c>
      <c r="E66" s="9">
        <v>4</v>
      </c>
    </row>
    <row r="67" spans="1:5" s="15" customFormat="1" ht="15">
      <c r="A67" s="3" t="s">
        <v>2087</v>
      </c>
      <c r="B67" s="9">
        <v>4</v>
      </c>
      <c r="C67" s="6"/>
      <c r="D67" s="10" t="s">
        <v>2087</v>
      </c>
      <c r="E67" s="9">
        <v>4</v>
      </c>
    </row>
    <row r="68" spans="1:5" s="15" customFormat="1" ht="15">
      <c r="A68" s="3" t="s">
        <v>2086</v>
      </c>
      <c r="B68" s="9">
        <v>4</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3" t="s">
        <v>2084</v>
      </c>
      <c r="B71" s="104"/>
      <c r="C71" s="6"/>
      <c r="D71" s="103" t="s">
        <v>2084</v>
      </c>
      <c r="E71" s="104"/>
    </row>
    <row r="72" spans="1:5" s="15" customFormat="1" ht="6" customHeight="1">
      <c r="A72" s="100"/>
      <c r="B72" s="105"/>
      <c r="C72" s="6"/>
      <c r="D72" s="100"/>
      <c r="E72" s="105"/>
    </row>
    <row r="73" spans="1:5" s="15" customFormat="1" ht="15">
      <c r="A73" s="13" t="s">
        <v>2083</v>
      </c>
      <c r="B73" s="19"/>
      <c r="C73" s="6"/>
      <c r="D73" s="14" t="s">
        <v>2083</v>
      </c>
      <c r="E73" s="19"/>
    </row>
    <row r="74" spans="1:5" s="15" customFormat="1" ht="15">
      <c r="A74" s="3" t="s">
        <v>2082</v>
      </c>
      <c r="B74" s="9">
        <v>4</v>
      </c>
      <c r="C74" s="6"/>
      <c r="D74" s="10" t="s">
        <v>2082</v>
      </c>
      <c r="E74" s="9">
        <v>4</v>
      </c>
    </row>
    <row r="75" spans="1:5" s="15" customFormat="1" ht="15">
      <c r="A75" s="3" t="s">
        <v>2081</v>
      </c>
      <c r="B75" s="9">
        <v>4</v>
      </c>
      <c r="C75" s="6"/>
      <c r="D75" s="10" t="s">
        <v>2081</v>
      </c>
      <c r="E75" s="9">
        <v>4</v>
      </c>
    </row>
    <row r="76" spans="1:5" s="15" customFormat="1" ht="15">
      <c r="A76" s="3" t="s">
        <v>2080</v>
      </c>
      <c r="B76" s="9">
        <v>2</v>
      </c>
      <c r="C76" s="6"/>
      <c r="D76" s="10" t="s">
        <v>2080</v>
      </c>
      <c r="E76" s="9">
        <v>2</v>
      </c>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103" t="s">
        <v>2078</v>
      </c>
      <c r="B79" s="104"/>
      <c r="C79" s="6"/>
      <c r="D79" s="103" t="s">
        <v>2078</v>
      </c>
      <c r="E79" s="104"/>
    </row>
    <row r="80" spans="1:5" s="15" customFormat="1" ht="15">
      <c r="A80" s="100"/>
      <c r="B80" s="105"/>
      <c r="C80" s="6"/>
      <c r="D80" s="100"/>
      <c r="E80" s="105"/>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4</v>
      </c>
      <c r="C83" s="6"/>
      <c r="D83" s="10" t="s">
        <v>2075</v>
      </c>
      <c r="E83" s="9">
        <v>3</v>
      </c>
    </row>
    <row r="84" spans="1:5" s="15" customFormat="1" ht="15">
      <c r="A84" s="3" t="s">
        <v>2074</v>
      </c>
      <c r="B84" s="9">
        <v>4</v>
      </c>
      <c r="C84" s="6"/>
      <c r="D84" s="10" t="s">
        <v>2074</v>
      </c>
      <c r="E84" s="9">
        <v>5</v>
      </c>
    </row>
    <row r="85" spans="1:5" s="15" customFormat="1" ht="15">
      <c r="A85" s="3" t="s">
        <v>2073</v>
      </c>
      <c r="B85" s="9">
        <v>1</v>
      </c>
      <c r="C85" s="6"/>
      <c r="D85" s="10" t="s">
        <v>2073</v>
      </c>
      <c r="E85" s="9">
        <v>1</v>
      </c>
    </row>
    <row r="86" spans="1:5" s="15" customFormat="1" ht="15">
      <c r="A86" s="3" t="s">
        <v>2072</v>
      </c>
      <c r="B86" s="9">
        <v>1</v>
      </c>
      <c r="C86" s="6"/>
      <c r="D86" s="10" t="s">
        <v>2072</v>
      </c>
      <c r="E86" s="9">
        <v>2</v>
      </c>
    </row>
    <row r="87" spans="1:5" s="15" customFormat="1" ht="15">
      <c r="A87" s="3" t="s">
        <v>2071</v>
      </c>
      <c r="B87" s="9">
        <v>1</v>
      </c>
      <c r="C87" s="6"/>
      <c r="D87" s="10" t="s">
        <v>2071</v>
      </c>
      <c r="E87" s="9">
        <v>1</v>
      </c>
    </row>
    <row r="88" spans="1:5" s="15" customFormat="1" ht="15">
      <c r="A88" s="3" t="s">
        <v>2070</v>
      </c>
      <c r="B88" s="9"/>
      <c r="C88" s="6"/>
      <c r="D88" s="10" t="s">
        <v>2070</v>
      </c>
      <c r="E88" s="9"/>
    </row>
    <row r="89" spans="1:8" s="15" customFormat="1" ht="15.75" thickBot="1">
      <c r="A89" s="93"/>
      <c r="B89" s="94"/>
      <c r="C89" s="18"/>
      <c r="D89" s="94"/>
      <c r="E89" s="102"/>
      <c r="H89" s="75"/>
    </row>
    <row r="90" spans="1:5" s="15" customFormat="1" ht="12.75" customHeight="1">
      <c r="A90" s="98" t="s">
        <v>2069</v>
      </c>
      <c r="B90" s="99"/>
      <c r="C90" s="99"/>
      <c r="D90" s="99"/>
      <c r="E90" s="99"/>
    </row>
    <row r="91" spans="1:5" s="15" customFormat="1" ht="12.75" customHeight="1">
      <c r="A91" s="100"/>
      <c r="B91" s="101"/>
      <c r="C91" s="101"/>
      <c r="D91" s="101"/>
      <c r="E91" s="101"/>
    </row>
    <row r="92" spans="1:5" s="15" customFormat="1" ht="30" customHeight="1">
      <c r="A92" s="95" t="s">
        <v>5302</v>
      </c>
      <c r="B92" s="96"/>
      <c r="C92" s="96"/>
      <c r="D92" s="96"/>
      <c r="E92" s="97"/>
    </row>
    <row r="93" s="58" customFormat="1" ht="15"/>
    <row r="94" s="58" customFormat="1" ht="15.75" thickBot="1"/>
    <row r="95" spans="1:8" s="58" customFormat="1" ht="15.75" thickBot="1">
      <c r="A95" s="108" t="s">
        <v>2118</v>
      </c>
      <c r="B95" s="109"/>
      <c r="C95" s="109"/>
      <c r="D95" s="109"/>
      <c r="E95" s="109"/>
      <c r="F95" s="110"/>
      <c r="G95" s="106" t="s">
        <v>5167</v>
      </c>
      <c r="H95" s="107"/>
    </row>
    <row r="96" spans="1:8" s="58" customFormat="1" ht="15">
      <c r="A96" s="22" t="s">
        <v>2286</v>
      </c>
      <c r="B96" s="22" t="s">
        <v>2121</v>
      </c>
      <c r="C96" s="22" t="s">
        <v>2119</v>
      </c>
      <c r="D96" s="23" t="s">
        <v>2287</v>
      </c>
      <c r="E96" s="23" t="s">
        <v>2288</v>
      </c>
      <c r="F96" s="23" t="s">
        <v>2289</v>
      </c>
      <c r="G96" s="76" t="s">
        <v>5143</v>
      </c>
      <c r="H96" s="76" t="s">
        <v>5166</v>
      </c>
    </row>
    <row r="97" spans="1:8" ht="15">
      <c r="A97" s="33" t="s">
        <v>107</v>
      </c>
      <c r="B97" s="20" t="str">
        <f>IF(A97="NEWCOD",IF(ISBLANK(G97),"renseigner le champ 'Nouveau taxon'",G97),VLOOKUP(A97,'Ref Taxo'!A:B,2,FALSE))</f>
        <v>Audouinella</v>
      </c>
      <c r="C97" s="21">
        <f>IF(A97="NEWCOD",IF(ISBLANK(H97),"NoCod",H97),VLOOKUP(A97,'Ref Taxo'!A:D,4,FALSE))</f>
        <v>6076</v>
      </c>
      <c r="D97" s="34">
        <v>0.01</v>
      </c>
      <c r="E97" s="89"/>
      <c r="F97" s="35" t="s">
        <v>2290</v>
      </c>
      <c r="G97" s="77"/>
      <c r="H97" s="78"/>
    </row>
    <row r="98" spans="1:8" ht="15">
      <c r="A98" s="33" t="s">
        <v>453</v>
      </c>
      <c r="B98" s="20" t="str">
        <f>IF(A98="NEWCOD",IF(ISBLANK(G98),"renseigner le champ 'Nouveau taxon'",G98),VLOOKUP(A98,'Ref Taxo'!A:B,2,FALSE))</f>
        <v>Cladophora</v>
      </c>
      <c r="C98" s="21">
        <f>IF(A98="NEWCOD",IF(ISBLANK(H98),"NoCod",H98),VLOOKUP(A98,'Ref Taxo'!A:D,4,FALSE))</f>
        <v>1124</v>
      </c>
      <c r="D98" s="34">
        <v>0.02</v>
      </c>
      <c r="E98" s="89">
        <v>0.01</v>
      </c>
      <c r="F98" s="35" t="s">
        <v>2290</v>
      </c>
      <c r="G98" s="79"/>
      <c r="H98" s="80"/>
    </row>
    <row r="99" spans="1:8" ht="15">
      <c r="A99" s="33" t="s">
        <v>842</v>
      </c>
      <c r="B99" s="20" t="str">
        <f>IF(A99="NEWCOD",IF(ISBLANK(G99),"renseigner le champ 'Nouveau taxon'",G99),VLOOKUP(A99,'Ref Taxo'!A:B,2,FALSE))</f>
        <v>Hildenbrandia</v>
      </c>
      <c r="C99" s="21">
        <f>IF(A99="NEWCOD",IF(ISBLANK(H99),"NoCod",H99),VLOOKUP(A99,'Ref Taxo'!A:D,4,FALSE))</f>
        <v>1157</v>
      </c>
      <c r="D99" s="34">
        <v>0.3</v>
      </c>
      <c r="E99" s="89">
        <v>0.01</v>
      </c>
      <c r="F99" s="35" t="s">
        <v>2290</v>
      </c>
      <c r="G99" s="79"/>
      <c r="H99" s="80"/>
    </row>
    <row r="100" spans="1:8" ht="15">
      <c r="A100" s="33" t="s">
        <v>1322</v>
      </c>
      <c r="B100" s="20" t="str">
        <f>IF(A100="NEWCOD",IF(ISBLANK(G100),"renseigner le champ 'Nouveau taxon'",G100),VLOOKUP(A100,'Ref Taxo'!A:B,2,FALSE))</f>
        <v xml:space="preserve">Paralemanea </v>
      </c>
      <c r="C100" s="21">
        <f>IF(A100="NEWCOD",IF(ISBLANK(H100),"NoCod",H100),VLOOKUP(A100,'Ref Taxo'!A:D,4,FALSE))</f>
        <v>31566</v>
      </c>
      <c r="D100" s="34">
        <v>0.01</v>
      </c>
      <c r="E100" s="89"/>
      <c r="F100" s="35" t="s">
        <v>2290</v>
      </c>
      <c r="G100" s="79"/>
      <c r="H100" s="80"/>
    </row>
    <row r="101" spans="1:8" ht="15">
      <c r="A101" s="33" t="s">
        <v>1381</v>
      </c>
      <c r="B101" s="20" t="str">
        <f>IF(A101="NEWCOD",IF(ISBLANK(G101),"renseigner le champ 'Nouveau taxon'",G101),VLOOKUP(A101,'Ref Taxo'!A:B,2,FALSE))</f>
        <v>Phormidium</v>
      </c>
      <c r="C101" s="21">
        <f>IF(A101="NEWCOD",IF(ISBLANK(H101),"NoCod",H101),VLOOKUP(A101,'Ref Taxo'!A:D,4,FALSE))</f>
        <v>6414</v>
      </c>
      <c r="D101" s="34">
        <v>0.13</v>
      </c>
      <c r="E101" s="89">
        <v>0.15</v>
      </c>
      <c r="F101" s="35" t="s">
        <v>2290</v>
      </c>
      <c r="G101" s="79"/>
      <c r="H101" s="80"/>
    </row>
    <row r="102" spans="1:8" ht="15">
      <c r="A102" s="33" t="s">
        <v>1341</v>
      </c>
      <c r="B102" s="20" t="str">
        <f>IF(A102="NEWCOD",IF(ISBLANK(G102),"renseigner le champ 'Nouveau taxon'",G102),VLOOKUP(A102,'Ref Taxo'!A:B,2,FALSE))</f>
        <v>Pellia</v>
      </c>
      <c r="C102" s="21">
        <f>IF(A102="NEWCOD",IF(ISBLANK(H102),"NoCod",H102),VLOOKUP(A102,'Ref Taxo'!A:D,4,FALSE))</f>
        <v>1196</v>
      </c>
      <c r="D102" s="34">
        <v>0.01</v>
      </c>
      <c r="E102" s="89">
        <v>0.01</v>
      </c>
      <c r="F102" s="35" t="s">
        <v>2290</v>
      </c>
      <c r="G102" s="79"/>
      <c r="H102" s="80"/>
    </row>
    <row r="103" spans="1:8" ht="15">
      <c r="A103" s="33" t="s">
        <v>431</v>
      </c>
      <c r="B103" s="20" t="str">
        <f>IF(A103="NEWCOD",IF(ISBLANK(G103),"renseigner le champ 'Nouveau taxon'",G103),VLOOKUP(A103,'Ref Taxo'!A:B,2,FALSE))</f>
        <v>Cinclidotus danubicus</v>
      </c>
      <c r="C103" s="21">
        <f>IF(A103="NEWCOD",IF(ISBLANK(H103),"NoCod",H103),VLOOKUP(A103,'Ref Taxo'!A:D,4,FALSE))</f>
        <v>1319</v>
      </c>
      <c r="D103" s="34">
        <v>2</v>
      </c>
      <c r="E103" s="89">
        <v>0.01</v>
      </c>
      <c r="F103" s="35" t="s">
        <v>2290</v>
      </c>
      <c r="G103" s="79"/>
      <c r="H103" s="80"/>
    </row>
    <row r="104" spans="1:8" ht="15">
      <c r="A104" s="33" t="s">
        <v>733</v>
      </c>
      <c r="B104" s="20" t="str">
        <f>IF(A104="NEWCOD",IF(ISBLANK(G104),"renseigner le champ 'Nouveau taxon'",G104),VLOOKUP(A104,'Ref Taxo'!A:B,2,FALSE))</f>
        <v>Fissidens crassipes</v>
      </c>
      <c r="C104" s="21">
        <f>IF(A104="NEWCOD",IF(ISBLANK(H104),"NoCod",H104),VLOOKUP(A104,'Ref Taxo'!A:D,4,FALSE))</f>
        <v>1294</v>
      </c>
      <c r="D104" s="34">
        <v>0.01</v>
      </c>
      <c r="E104" s="89"/>
      <c r="F104" s="35" t="s">
        <v>2290</v>
      </c>
      <c r="G104" s="79"/>
      <c r="H104" s="80"/>
    </row>
    <row r="105" spans="1:8" ht="15">
      <c r="A105" s="33" t="s">
        <v>741</v>
      </c>
      <c r="B105" s="20" t="str">
        <f>IF(A105="NEWCOD",IF(ISBLANK(G105),"renseigner le champ 'Nouveau taxon'",G105),VLOOKUP(A105,'Ref Taxo'!A:B,2,FALSE))</f>
        <v>Fissidens fontanus</v>
      </c>
      <c r="C105" s="21">
        <f>IF(A105="NEWCOD",IF(ISBLANK(H105),"NoCod",H105),VLOOKUP(A105,'Ref Taxo'!A:D,4,FALSE))</f>
        <v>31545</v>
      </c>
      <c r="D105" s="34">
        <v>1</v>
      </c>
      <c r="E105" s="89">
        <v>0.25</v>
      </c>
      <c r="F105" s="35" t="s">
        <v>2290</v>
      </c>
      <c r="G105" s="79"/>
      <c r="H105" s="80"/>
    </row>
    <row r="106" spans="1:8" ht="15">
      <c r="A106" s="33" t="s">
        <v>768</v>
      </c>
      <c r="B106" s="20" t="str">
        <f>IF(A106="NEWCOD",IF(ISBLANK(G106),"renseigner le champ 'Nouveau taxon'",G106),VLOOKUP(A106,'Ref Taxo'!A:B,2,FALSE))</f>
        <v>Fontinalis antipyretica</v>
      </c>
      <c r="C106" s="21">
        <f>IF(A106="NEWCOD",IF(ISBLANK(H106),"NoCod",H106),VLOOKUP(A106,'Ref Taxo'!A:D,4,FALSE))</f>
        <v>1310</v>
      </c>
      <c r="D106" s="34">
        <v>0.3</v>
      </c>
      <c r="E106" s="89">
        <v>0.01</v>
      </c>
      <c r="F106" s="35" t="s">
        <v>2290</v>
      </c>
      <c r="G106" s="79"/>
      <c r="H106" s="80"/>
    </row>
    <row r="107" spans="1:8" ht="15">
      <c r="A107" s="33" t="s">
        <v>700</v>
      </c>
      <c r="B107" s="20" t="str">
        <f>IF(A107="NEWCOD",IF(ISBLANK(G107),"renseigner le champ 'Nouveau taxon'",G107),VLOOKUP(A107,'Ref Taxo'!A:B,2,FALSE))</f>
        <v>Oxyrrhynchium hians</v>
      </c>
      <c r="C107" s="21">
        <f>IF(A107="NEWCOD",IF(ISBLANK(H107),"NoCod",H107),VLOOKUP(A107,'Ref Taxo'!A:D,4,FALSE))</f>
        <v>31547</v>
      </c>
      <c r="D107" s="34">
        <v>0.1</v>
      </c>
      <c r="E107" s="89">
        <v>0.01</v>
      </c>
      <c r="F107" s="35" t="s">
        <v>2290</v>
      </c>
      <c r="G107" s="79"/>
      <c r="H107" s="80"/>
    </row>
    <row r="108" spans="1:8" ht="15">
      <c r="A108" s="33" t="s">
        <v>1425</v>
      </c>
      <c r="B108" s="20" t="str">
        <f>IF(A108="NEWCOD",IF(ISBLANK(G108),"renseigner le champ 'Nouveau taxon'",G108),VLOOKUP(A108,'Ref Taxo'!A:B,2,FALSE))</f>
        <v>Rhynchostegium riparioides</v>
      </c>
      <c r="C108" s="21">
        <f>IF(A108="NEWCOD",IF(ISBLANK(H108),"NoCod",H108),VLOOKUP(A108,'Ref Taxo'!A:D,4,FALSE))</f>
        <v>1268</v>
      </c>
      <c r="D108" s="34">
        <v>0.5</v>
      </c>
      <c r="E108" s="89"/>
      <c r="F108" s="35" t="s">
        <v>2290</v>
      </c>
      <c r="G108" s="79"/>
      <c r="H108" s="80"/>
    </row>
    <row r="109" spans="1:8" ht="15">
      <c r="A109" s="33" t="s">
        <v>1928</v>
      </c>
      <c r="B109" s="20" t="str">
        <f>IF(A109="NEWCOD",IF(ISBLANK(G109),"renseigner le champ 'Nouveau taxon'",G109),VLOOKUP(A109,'Ref Taxo'!A:B,2,FALSE))</f>
        <v>Thamnobryum alopecurum</v>
      </c>
      <c r="C109" s="21">
        <f>IF(A109="NEWCOD",IF(ISBLANK(H109),"NoCod",H109),VLOOKUP(A109,'Ref Taxo'!A:D,4,FALSE))</f>
        <v>1344</v>
      </c>
      <c r="D109" s="34">
        <v>0.1</v>
      </c>
      <c r="E109" s="89"/>
      <c r="F109" s="35" t="s">
        <v>2290</v>
      </c>
      <c r="G109" s="79"/>
      <c r="H109" s="80"/>
    </row>
    <row r="110" spans="1:8" ht="15">
      <c r="A110" s="33" t="s">
        <v>1366</v>
      </c>
      <c r="B110" s="20" t="str">
        <f>IF(A110="NEWCOD",IF(ISBLANK(G110),"renseigner le champ 'Nouveau taxon'",G110),VLOOKUP(A110,'Ref Taxo'!A:B,2,FALSE))</f>
        <v>Phalaris arundinacea</v>
      </c>
      <c r="C110" s="21">
        <f>IF(A110="NEWCOD",IF(ISBLANK(H110),"NoCod",H110),VLOOKUP(A110,'Ref Taxo'!A:D,4,FALSE))</f>
        <v>1577</v>
      </c>
      <c r="D110" s="34"/>
      <c r="E110" s="89">
        <v>0.01</v>
      </c>
      <c r="F110" s="35" t="s">
        <v>2290</v>
      </c>
      <c r="G110" s="79"/>
      <c r="H110" s="80"/>
    </row>
    <row r="111" spans="1:8" ht="15">
      <c r="A111" s="33"/>
      <c r="B111" s="20" t="e">
        <f>IF(A111="NEWCOD",IF(ISBLANK(G111),"renseigner le champ 'Nouveau taxon'",G111),VLOOKUP(A111,'Ref Taxo'!A:B,2,FALSE))</f>
        <v>#N/A</v>
      </c>
      <c r="C111" s="21" t="e">
        <f>IF(A111="NEWCOD",IF(ISBLANK(H111),"NoCod",H111),VLOOKUP(A111,'Ref Taxo'!A:D,4,FALSE))</f>
        <v>#N/A</v>
      </c>
      <c r="D111" s="34"/>
      <c r="E111" s="89"/>
      <c r="F111" s="35" t="s">
        <v>2290</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89"/>
      <c r="F112" s="35" t="s">
        <v>2290</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89"/>
      <c r="F113" s="35" t="s">
        <v>2290</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89"/>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89"/>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89"/>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89"/>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89"/>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89"/>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89"/>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89"/>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89"/>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89"/>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89"/>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89"/>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89"/>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89"/>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89"/>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89"/>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89"/>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89"/>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89"/>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89"/>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89"/>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89"/>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89"/>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89"/>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89"/>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89"/>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89"/>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89"/>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89"/>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89"/>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89"/>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89"/>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89"/>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89"/>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89"/>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89"/>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89"/>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89"/>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89"/>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89"/>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89"/>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89"/>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89"/>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89"/>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89"/>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89"/>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89"/>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89"/>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89"/>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89"/>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89"/>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89"/>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89"/>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89"/>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89"/>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89"/>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89"/>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89"/>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89"/>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89"/>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89"/>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89"/>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89"/>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89"/>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89"/>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89"/>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89"/>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89"/>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89"/>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89"/>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89"/>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89"/>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89"/>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89"/>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89"/>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89"/>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89"/>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89"/>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89"/>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89"/>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89"/>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89"/>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89"/>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89"/>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89"/>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89"/>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89"/>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89"/>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89"/>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89"/>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89"/>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89"/>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89"/>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89"/>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89"/>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89"/>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89"/>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89"/>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89"/>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89"/>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89"/>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89"/>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89"/>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89"/>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89"/>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89"/>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89"/>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89"/>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89"/>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89"/>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89"/>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89"/>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89"/>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89"/>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89"/>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89"/>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89"/>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89"/>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89"/>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89"/>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89"/>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89"/>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89"/>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89"/>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89"/>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89"/>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89"/>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89"/>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89"/>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89"/>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89"/>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89"/>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89"/>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89"/>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89"/>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89"/>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89"/>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89"/>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89"/>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89"/>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89"/>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89"/>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89"/>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89"/>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89"/>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89"/>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89"/>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89"/>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89"/>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89"/>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89"/>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89"/>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89"/>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89"/>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89"/>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89"/>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89"/>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89"/>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89"/>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89"/>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89"/>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89"/>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89"/>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89"/>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89"/>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89"/>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89"/>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89"/>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89"/>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89"/>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89"/>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89"/>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89"/>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89"/>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89"/>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89"/>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89"/>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89"/>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89"/>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89"/>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89"/>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89"/>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89"/>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89"/>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89"/>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89"/>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89"/>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89"/>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89"/>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89"/>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89"/>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89"/>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89"/>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89"/>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89"/>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89"/>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89"/>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89"/>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89"/>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89"/>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89"/>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89"/>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89"/>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89"/>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89"/>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89"/>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89"/>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89"/>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89"/>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89"/>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89"/>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89"/>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89"/>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89"/>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89"/>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89"/>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89"/>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89"/>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89"/>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89"/>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89"/>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89"/>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89"/>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89"/>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89"/>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89"/>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89"/>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89"/>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89"/>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89"/>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89"/>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89"/>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89"/>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89"/>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89"/>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89"/>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89"/>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89"/>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89"/>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89"/>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89"/>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89"/>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89"/>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89"/>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89"/>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89"/>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89"/>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89"/>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89"/>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89"/>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89"/>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89"/>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89"/>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89"/>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89"/>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89"/>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89"/>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89"/>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89"/>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89"/>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89"/>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89"/>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89"/>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89"/>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89"/>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89"/>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89"/>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89"/>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89"/>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89"/>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89"/>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89"/>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89"/>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89"/>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89"/>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89"/>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89"/>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89"/>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89"/>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89"/>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89"/>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89"/>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89"/>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89"/>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89"/>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89"/>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89"/>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89"/>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89"/>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89"/>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89"/>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89"/>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89"/>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89"/>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89"/>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89"/>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89"/>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89"/>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89"/>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89"/>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89"/>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89"/>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89"/>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89"/>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89"/>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89"/>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89"/>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89"/>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89"/>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89"/>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89"/>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89"/>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89"/>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89"/>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89"/>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89"/>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89"/>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89"/>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89"/>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89"/>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89"/>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89"/>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89"/>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89"/>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89"/>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89"/>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89"/>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89"/>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89"/>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89"/>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89"/>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89"/>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89"/>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89"/>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89"/>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89"/>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89"/>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89"/>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89"/>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89"/>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89"/>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89"/>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89"/>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89"/>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89"/>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89"/>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89"/>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89"/>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89"/>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89"/>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89"/>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89"/>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89"/>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89"/>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89"/>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89"/>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89"/>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89"/>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89"/>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89"/>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89"/>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89"/>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89"/>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89"/>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89"/>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89"/>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89"/>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89"/>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89"/>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89"/>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89"/>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89"/>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89"/>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89"/>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89"/>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89"/>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89"/>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89"/>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89"/>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89"/>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89"/>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89"/>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89"/>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89"/>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89"/>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89"/>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89"/>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89"/>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89"/>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89"/>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89"/>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89"/>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89"/>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89"/>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89"/>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89"/>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89"/>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89"/>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89"/>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89"/>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89"/>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89"/>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89"/>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89"/>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89"/>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89"/>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89"/>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89"/>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89"/>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89"/>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89"/>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89"/>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89"/>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89"/>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89"/>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89"/>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89"/>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89"/>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89"/>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89"/>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89"/>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89"/>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89"/>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89"/>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89"/>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89"/>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15">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2022-03-30T07:16:35Z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