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122720" sheetId="2" r:id="rId2"/>
    <sheet name="Mises à jour" sheetId="3" r:id="rId3"/>
  </sheets>
  <definedNames/>
  <calcPr calcId="145621"/>
</workbook>
</file>

<file path=xl/sharedStrings.xml><?xml version="1.0" encoding="utf-8"?>
<sst xmlns="http://schemas.openxmlformats.org/spreadsheetml/2006/main" count="6462" uniqueCount="5298">
  <si>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</si>
  <si>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</si>
  <si>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</si>
  <si>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</si>
  <si>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</si>
  <si>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</si>
  <si>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</si>
  <si>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</si>
  <si>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</si>
  <si>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</si>
  <si>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</si>
  <si>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</si>
  <si>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</si>
  <si>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</si>
  <si>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</si>
  <si>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</si>
  <si>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</si>
  <si>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</si>
  <si>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</si>
  <si>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</si>
  <si>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</si>
  <si>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</si>
  <si>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</si>
  <si>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</si>
  <si>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</si>
  <si>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</si>
  <si>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</si>
  <si>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</si>
  <si>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</si>
  <si>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</si>
  <si>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</si>
  <si>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</si>
  <si>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</si>
  <si>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</si>
  <si>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</si>
  <si>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</si>
  <si>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</si>
  <si>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</si>
  <si>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</si>
  <si>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</si>
  <si>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</si>
  <si>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</si>
  <si>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</si>
  <si>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</si>
  <si>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</si>
  <si>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</si>
  <si>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</si>
  <si>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</si>
  <si>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</si>
  <si>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</si>
  <si>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</si>
  <si>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</si>
  <si>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</si>
  <si>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</si>
  <si>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</si>
  <si>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</si>
  <si>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</si>
  <si>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</si>
  <si>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</si>
  <si>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</si>
  <si>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</si>
  <si>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</si>
  <si>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</si>
  <si>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</si>
  <si>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</si>
  <si>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</si>
  <si>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</si>
  <si>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</si>
  <si>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</si>
  <si>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</si>
  <si>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</si>
  <si>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</si>
  <si>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</si>
  <si>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</si>
  <si>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</si>
  <si>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</si>
  <si>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</si>
  <si>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</si>
  <si>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</si>
  <si>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</si>
  <si>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</si>
  <si>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</si>
  <si>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</si>
  <si>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</si>
  <si>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</si>
  <si>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</si>
  <si>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</si>
  <si>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</si>
  <si>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</si>
  <si>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</si>
  <si>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</si>
  <si>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</si>
  <si>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</si>
  <si>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</si>
  <si>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</si>
  <si>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</si>
  <si>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</si>
  <si>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</si>
  <si>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</si>
  <si>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</si>
  <si>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</si>
  <si>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</si>
  <si>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</si>
  <si>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</si>
  <si>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</si>
  <si>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</si>
  <si>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</si>
  <si>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</si>
  <si>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</si>
  <si>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</si>
  <si>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</si>
  <si>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</si>
  <si>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</si>
  <si>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</si>
  <si>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</si>
  <si>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</si>
  <si>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</si>
  <si>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</si>
  <si>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</si>
  <si>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</si>
  <si>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</si>
  <si>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</si>
  <si>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</si>
  <si>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</si>
  <si>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</si>
  <si>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</si>
  <si>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</si>
  <si>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</si>
  <si>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</si>
  <si>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</si>
  <si>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</si>
  <si>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</si>
  <si>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</si>
  <si>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</si>
  <si>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</si>
  <si>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</si>
  <si>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</si>
  <si>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</si>
  <si>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</si>
  <si>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</si>
  <si>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</si>
  <si>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</si>
  <si>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</si>
  <si>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</si>
  <si>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</si>
  <si>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</si>
  <si>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</si>
  <si>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</si>
  <si>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</si>
  <si>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</si>
  <si>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</si>
  <si>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</si>
  <si>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</si>
  <si>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</si>
  <si>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</si>
  <si>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</si>
  <si>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</si>
  <si>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</si>
  <si>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</si>
  <si>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</si>
  <si>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</si>
  <si>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</si>
  <si>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</si>
  <si>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</si>
  <si>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</si>
  <si>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</si>
  <si>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</si>
  <si>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</si>
  <si>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</si>
  <si>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</si>
  <si>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</si>
  <si>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</si>
  <si>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</si>
  <si>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</si>
  <si>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</si>
  <si>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</si>
  <si>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</si>
  <si>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</si>
  <si>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</si>
  <si>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</si>
  <si>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</si>
  <si>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</si>
  <si>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</si>
  <si>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</si>
  <si>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</si>
  <si>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</si>
  <si>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</si>
  <si>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</si>
  <si>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</si>
  <si>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</si>
  <si>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</si>
  <si>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</si>
  <si>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</si>
  <si>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</si>
  <si>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</si>
  <si>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</si>
  <si>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</si>
  <si>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</si>
  <si>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</si>
  <si>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</si>
  <si>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</si>
  <si>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</si>
  <si>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</si>
  <si>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</si>
  <si>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</si>
  <si>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</si>
  <si>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</si>
  <si>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</si>
  <si>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</si>
  <si>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</si>
  <si>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</si>
  <si>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</si>
  <si>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</si>
  <si>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</si>
  <si>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</si>
  <si>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</si>
  <si>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</si>
  <si>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</si>
  <si>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</si>
  <si>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</si>
  <si>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</si>
  <si>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</si>
  <si>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</si>
  <si>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</si>
  <si>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</si>
  <si>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</si>
  <si>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</si>
  <si>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</si>
  <si>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</si>
  <si>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</si>
  <si>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</si>
  <si>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</si>
  <si>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</si>
  <si>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</si>
  <si>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</si>
  <si>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</si>
  <si>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</si>
  <si>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</si>
  <si>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</si>
  <si>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</si>
  <si>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</si>
  <si>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</si>
  <si>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</si>
  <si>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</si>
  <si>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</si>
  <si>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</si>
  <si>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</si>
  <si>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</si>
  <si>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</si>
  <si>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</si>
  <si>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</si>
  <si>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</si>
  <si>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</si>
  <si>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</si>
  <si>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</si>
  <si>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</si>
  <si>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</si>
  <si>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</si>
  <si>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</si>
  <si>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</si>
  <si>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</si>
  <si>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</si>
  <si>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</si>
  <si>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</si>
  <si>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</si>
  <si>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</si>
  <si>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</si>
  <si>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</si>
  <si>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</si>
  <si>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</si>
  <si>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</si>
  <si>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</si>
  <si>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</si>
  <si>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</si>
  <si>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</si>
  <si>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</si>
  <si>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</si>
  <si>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</si>
  <si>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</si>
  <si>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</si>
  <si>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</si>
  <si>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</si>
  <si>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</si>
  <si>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</si>
  <si>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</si>
  <si>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</si>
  <si>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</si>
  <si>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</si>
  <si>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</si>
  <si>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</si>
  <si>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</si>
  <si>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</si>
  <si>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</si>
  <si>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</si>
  <si>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</si>
  <si>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</si>
  <si>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</si>
  <si>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</si>
  <si>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</si>
  <si>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</si>
  <si>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</si>
  <si>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</si>
  <si>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</si>
  <si>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</si>
  <si>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</si>
  <si>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</si>
  <si>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</si>
  <si>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</si>
  <si>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</si>
  <si>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</si>
  <si>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</si>
  <si>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</si>
  <si>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</si>
  <si>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</si>
  <si>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</si>
  <si>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</si>
  <si>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</si>
  <si>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</si>
  <si>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</si>
  <si>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</si>
  <si>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</si>
  <si>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</si>
  <si>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</si>
  <si>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</si>
  <si>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</si>
  <si>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</si>
  <si>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</si>
  <si>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</si>
  <si>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</si>
  <si>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</si>
  <si>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</si>
  <si>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</si>
  <si>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</si>
  <si>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</si>
  <si>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</si>
  <si>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</si>
  <si>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</si>
  <si>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</si>
  <si>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</si>
  <si>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</si>
  <si>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</si>
  <si>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</si>
  <si>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</si>
  <si>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</si>
  <si>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</si>
  <si>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</si>
  <si>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</si>
  <si>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</si>
  <si>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</si>
  <si>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</si>
  <si>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</si>
  <si>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</si>
  <si>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</si>
  <si>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</si>
  <si>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</si>
  <si>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</si>
  <si>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</si>
  <si>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</si>
  <si>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</si>
  <si>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</si>
  <si>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</si>
  <si>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</si>
  <si>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</si>
  <si>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</si>
  <si>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</si>
  <si>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</si>
  <si>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</si>
  <si>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</si>
  <si>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</si>
  <si>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</si>
  <si>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</si>
  <si>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</si>
  <si>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</si>
  <si>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</si>
  <si>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</si>
  <si>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</si>
  <si>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</si>
  <si>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</si>
  <si>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</si>
  <si>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</si>
  <si>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</si>
  <si>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</si>
  <si>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</si>
  <si>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</si>
  <si>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</si>
  <si>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</si>
  <si>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</si>
  <si>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</si>
  <si>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</si>
  <si>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</si>
  <si>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</si>
  <si>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</si>
  <si>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</si>
  <si>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</si>
  <si>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</si>
  <si>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</si>
  <si>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</si>
  <si>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</si>
  <si>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</si>
  <si>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</si>
  <si>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</si>
  <si>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</si>
  <si>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</si>
  <si>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</si>
  <si>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</si>
  <si>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</si>
  <si>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</si>
  <si>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</si>
  <si>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</si>
  <si>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</si>
  <si>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</si>
  <si>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</si>
  <si>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</si>
  <si>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</si>
  <si>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</si>
  <si>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</si>
  <si>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</si>
  <si>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</si>
  <si>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</si>
  <si>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</si>
  <si>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</si>
  <si>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</si>
  <si>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</si>
  <si>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</si>
  <si>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</si>
  <si>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</si>
  <si>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</si>
  <si>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</si>
  <si>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</si>
  <si>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</si>
  <si>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</si>
  <si>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</si>
  <si>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</si>
  <si>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</si>
  <si>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</si>
  <si>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</si>
  <si>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</si>
  <si>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</si>
  <si>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</si>
  <si>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</si>
  <si>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</si>
  <si>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</si>
  <si>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</si>
  <si>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</si>
  <si>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</si>
  <si>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</si>
  <si>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</si>
  <si>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</si>
  <si>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</si>
  <si>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</si>
  <si>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</si>
  <si>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</si>
  <si>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</si>
  <si>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</si>
  <si>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</si>
  <si>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</si>
  <si>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</si>
  <si>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</si>
  <si>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</si>
  <si>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</si>
  <si>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</si>
  <si>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</si>
  <si>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</si>
  <si>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</si>
  <si>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</si>
  <si>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</si>
  <si>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</si>
  <si>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</si>
  <si>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</si>
  <si>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</si>
  <si>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</si>
  <si>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</si>
  <si>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</si>
  <si>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</si>
  <si>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</si>
  <si>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</si>
  <si>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</si>
  <si>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</si>
  <si>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</si>
  <si>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</si>
  <si>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</si>
  <si>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</si>
  <si>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</si>
  <si>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</si>
  <si>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</si>
  <si>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</si>
  <si>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</si>
  <si>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</si>
  <si>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</si>
  <si>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</si>
  <si>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</si>
  <si>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</si>
  <si>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</si>
  <si>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</si>
  <si>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</si>
  <si>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</si>
  <si>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</si>
  <si>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</si>
  <si>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</si>
  <si>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</si>
  <si>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</si>
  <si>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</si>
  <si>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</si>
  <si>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</si>
  <si>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</si>
  <si>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</si>
  <si>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</si>
  <si>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</si>
  <si>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</si>
  <si>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</si>
  <si>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</si>
  <si>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</si>
  <si>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</si>
  <si>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</si>
  <si>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</si>
  <si>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</si>
  <si>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</si>
  <si>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</si>
  <si>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</si>
  <si>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</si>
  <si>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</si>
  <si>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</si>
  <si>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</si>
  <si>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</si>
  <si>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</si>
  <si>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</si>
  <si>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</si>
  <si>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</si>
  <si>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</si>
  <si>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</si>
  <si>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</si>
  <si>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</si>
  <si>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</si>
  <si>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</si>
  <si>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</si>
  <si>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</si>
  <si>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</si>
  <si>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</si>
  <si>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</si>
  <si>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</si>
  <si>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</si>
  <si>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</si>
  <si>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</si>
  <si>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</si>
  <si>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</si>
  <si>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</si>
  <si>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</si>
  <si>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</si>
  <si>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</si>
  <si>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</si>
  <si>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</si>
  <si>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</si>
  <si>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</si>
  <si>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</si>
  <si>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</si>
  <si>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</si>
  <si>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</si>
  <si>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</si>
  <si>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</si>
  <si>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</si>
  <si>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</si>
  <si>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</si>
  <si>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</si>
  <si>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</si>
  <si>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</si>
  <si>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</si>
  <si>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</si>
  <si>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</si>
  <si>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</si>
  <si>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</si>
  <si>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</si>
  <si>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</si>
  <si>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</si>
  <si>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</si>
  <si>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</si>
  <si>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</si>
  <si>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</si>
  <si>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</si>
  <si>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</si>
  <si>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</si>
  <si>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</si>
  <si>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</si>
  <si>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</si>
  <si>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</si>
  <si>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</si>
  <si>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</si>
  <si>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</si>
  <si>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</si>
  <si>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</si>
  <si>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</si>
  <si>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</si>
  <si>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</si>
  <si>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</si>
  <si>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</si>
  <si>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</si>
  <si>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</si>
  <si>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</si>
  <si>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</si>
  <si>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</si>
  <si>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</si>
  <si>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</si>
  <si>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</si>
  <si>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</si>
  <si>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</si>
  <si>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</si>
  <si>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</si>
  <si>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</si>
  <si>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</si>
  <si>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</si>
  <si>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</si>
  <si>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</si>
  <si>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</si>
  <si>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</si>
  <si>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</si>
  <si>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</si>
  <si>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</si>
  <si>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</si>
  <si>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</si>
  <si>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</si>
  <si>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</si>
  <si>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</si>
  <si>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</si>
  <si>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</si>
  <si>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</si>
  <si>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</si>
  <si>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</si>
  <si>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</si>
  <si>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</si>
  <si>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</si>
  <si>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</si>
  <si>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</si>
  <si>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</si>
  <si>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</si>
  <si>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</si>
  <si>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</si>
  <si>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</si>
  <si>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</si>
  <si>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</si>
  <si>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</si>
  <si>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</si>
  <si>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</si>
  <si>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</si>
  <si>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</si>
  <si>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</si>
  <si>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</si>
  <si>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</si>
  <si>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</si>
  <si>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</si>
  <si>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</si>
  <si>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</si>
  <si>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</si>
  <si>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</si>
  <si>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</si>
  <si>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</si>
  <si>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</si>
  <si>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</si>
  <si>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</si>
  <si>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</si>
  <si>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</si>
  <si>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</si>
  <si>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</si>
  <si>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</si>
  <si>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</si>
  <si>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</si>
  <si>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</si>
  <si>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</si>
  <si>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</si>
  <si>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</si>
  <si>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</si>
  <si>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</si>
  <si>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</si>
  <si>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</si>
  <si>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</si>
  <si>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</si>
  <si>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</si>
  <si>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</si>
  <si>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</si>
  <si>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</si>
  <si>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</si>
  <si>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</si>
  <si>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</si>
  <si>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</si>
  <si>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</si>
  <si>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</si>
  <si>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</si>
  <si>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</si>
  <si>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</si>
  <si>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</si>
  <si>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</si>
  <si>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</si>
  <si>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</si>
  <si>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</si>
  <si>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</si>
  <si>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</si>
  <si>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</si>
  <si>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</si>
  <si>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</si>
  <si>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</si>
  <si>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</si>
  <si>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</si>
  <si>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</si>
  <si>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</si>
  <si>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</si>
  <si>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</si>
  <si>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</si>
  <si>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</si>
  <si>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</si>
  <si>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</si>
  <si>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</si>
  <si>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</si>
  <si>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</si>
  <si>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</si>
  <si>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</si>
  <si>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</si>
  <si>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</si>
  <si>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</si>
  <si>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</si>
  <si>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</si>
  <si>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</si>
  <si>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</si>
  <si>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</si>
  <si>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</si>
  <si>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</si>
  <si>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</si>
  <si>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</si>
  <si>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</si>
  <si>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</si>
  <si>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</si>
  <si>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</si>
  <si>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</si>
  <si>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</si>
  <si>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</si>
  <si>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</si>
  <si>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</si>
  <si>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</si>
  <si>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</si>
  <si>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</si>
  <si>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</si>
  <si>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</si>
  <si>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</si>
  <si>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</si>
  <si>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</si>
  <si>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</si>
  <si>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</si>
  <si>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</si>
  <si>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</si>
  <si>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</si>
  <si>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</si>
  <si>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</si>
  <si>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</si>
  <si>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</si>
  <si>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</si>
  <si>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</si>
  <si>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</si>
  <si>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</si>
  <si>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</si>
  <si>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</si>
  <si>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</si>
  <si>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</si>
  <si>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</si>
  <si>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</si>
  <si>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</si>
  <si>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</si>
  <si>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</si>
  <si>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</si>
  <si>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</si>
  <si>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</si>
  <si>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</si>
  <si>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</si>
  <si>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</si>
  <si>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</si>
  <si>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</si>
  <si>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</si>
  <si>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</si>
  <si>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</si>
  <si>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</si>
  <si>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</si>
  <si>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</si>
  <si>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</si>
  <si>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</si>
  <si>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</si>
  <si>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</si>
  <si>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</si>
  <si>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</si>
  <si>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</si>
  <si>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</si>
  <si>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</si>
  <si>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</si>
  <si>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</si>
  <si>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</si>
  <si>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</si>
  <si>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</si>
  <si>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</si>
  <si>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</si>
  <si>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</si>
  <si>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</si>
  <si>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</si>
  <si>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</si>
  <si>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</si>
  <si>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</si>
  <si>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</si>
  <si>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</si>
  <si>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</si>
  <si>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</si>
  <si>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</si>
  <si>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</si>
  <si>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</si>
  <si>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</si>
  <si>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</si>
  <si>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</si>
  <si>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</si>
  <si>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</si>
  <si>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</si>
  <si>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</si>
  <si>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</si>
  <si>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</si>
  <si>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</si>
  <si>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</si>
  <si>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</si>
  <si>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</si>
  <si>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</si>
  <si>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</si>
  <si>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</si>
  <si>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</si>
  <si>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</si>
  <si>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</si>
  <si>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</si>
  <si>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</si>
  <si>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</si>
  <si>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</si>
  <si>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</si>
  <si>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</si>
  <si>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</si>
  <si>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</si>
  <si>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</si>
  <si>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</si>
  <si>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</si>
  <si>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</si>
  <si>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</si>
  <si>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</si>
  <si>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</si>
  <si>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</si>
  <si>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</si>
  <si>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</si>
  <si>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</si>
  <si>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</si>
  <si>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</si>
  <si>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</si>
  <si>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</si>
  <si>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</si>
  <si>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</si>
  <si>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</si>
  <si>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</si>
  <si>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</si>
  <si>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</si>
  <si>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</si>
  <si>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</si>
  <si>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</si>
  <si>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</si>
  <si>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</si>
  <si>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</si>
  <si>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</si>
  <si>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</si>
  <si>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</si>
  <si>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</si>
  <si>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</si>
  <si>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</si>
  <si>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</si>
  <si>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</si>
  <si>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</si>
  <si>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</si>
  <si>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</si>
  <si>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</si>
  <si>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</si>
  <si>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</si>
  <si>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</si>
  <si>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</si>
  <si>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</si>
  <si>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</si>
  <si>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</si>
  <si>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</si>
  <si>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</si>
  <si>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</si>
  <si>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</si>
  <si>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</si>
  <si>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</si>
  <si>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</si>
  <si>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</si>
  <si>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</si>
  <si>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</si>
  <si>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</si>
  <si>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</si>
  <si>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</si>
  <si>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</si>
  <si>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</si>
  <si>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</si>
  <si>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</si>
  <si>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</si>
  <si>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</si>
  <si>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</si>
  <si>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</si>
  <si>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</si>
  <si>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</si>
  <si>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</si>
  <si>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</si>
  <si>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</si>
  <si>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</si>
  <si>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</si>
  <si>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</si>
  <si>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</si>
  <si>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</si>
  <si>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</si>
  <si>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</si>
  <si>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</si>
  <si>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</si>
  <si>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</si>
  <si>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</si>
  <si>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</si>
  <si>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</si>
  <si>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</si>
  <si>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</si>
  <si>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</si>
  <si>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</si>
  <si>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</si>
  <si>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</si>
  <si>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</si>
  <si>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</si>
  <si>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</si>
  <si>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</si>
  <si>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</si>
  <si>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</si>
  <si>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</si>
  <si>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</si>
  <si>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</si>
  <si>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</si>
  <si>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</si>
  <si>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</si>
  <si>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</si>
  <si>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</si>
  <si>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</si>
  <si>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</si>
  <si>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</si>
  <si>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</si>
  <si>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</si>
  <si>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</si>
  <si>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</si>
  <si>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</si>
  <si>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</si>
  <si>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</si>
  <si>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</si>
  <si>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</si>
  <si>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</si>
  <si>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</si>
  <si>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</si>
  <si>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</si>
  <si>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</si>
  <si>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</si>
  <si>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</si>
  <si>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</si>
  <si>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</si>
  <si>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</si>
  <si>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</si>
  <si>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</si>
  <si>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</si>
  <si>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</si>
  <si>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</si>
  <si>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</si>
  <si>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</si>
  <si>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</si>
  <si>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</si>
  <si>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</si>
  <si>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</si>
  <si>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</si>
  <si>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</si>
  <si>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</si>
  <si>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</si>
  <si>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</si>
  <si>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</si>
  <si>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</si>
  <si>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</si>
  <si>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</si>
  <si>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</si>
  <si>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</si>
  <si>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</si>
  <si>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</si>
  <si>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</si>
  <si>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</si>
  <si>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</si>
  <si>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</si>
  <si>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</si>
  <si>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</si>
  <si>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</si>
  <si>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</si>
  <si>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</si>
  <si>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</si>
  <si>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</si>
  <si>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</si>
  <si>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</si>
  <si>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</si>
  <si>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</si>
  <si>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</si>
  <si>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</si>
  <si>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</si>
  <si>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</si>
  <si>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</si>
  <si>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</si>
  <si>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</si>
  <si>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</si>
  <si>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</si>
  <si>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</si>
  <si>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</si>
  <si>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</si>
  <si>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</si>
  <si>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</si>
  <si>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</si>
  <si>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</si>
  <si>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</si>
  <si>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</si>
  <si>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</si>
  <si>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</si>
  <si>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</si>
  <si>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</si>
  <si>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</si>
  <si>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</si>
  <si>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</si>
  <si>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</si>
  <si>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</si>
  <si>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</si>
  <si>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</si>
  <si>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</si>
  <si>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</si>
  <si>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</si>
  <si>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</si>
  <si>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</si>
  <si>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</si>
  <si>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</si>
  <si>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</si>
  <si>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</si>
  <si>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</si>
  <si>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</si>
  <si>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</si>
  <si>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</si>
  <si>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</si>
  <si>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</si>
  <si>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</si>
  <si>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</si>
  <si>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</si>
  <si>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</si>
  <si>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</si>
  <si>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</si>
  <si>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</si>
  <si>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</si>
  <si>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</si>
  <si>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</si>
  <si>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</si>
  <si>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</si>
  <si>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</si>
  <si>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</si>
  <si>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</si>
  <si>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</si>
  <si>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</si>
  <si>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</si>
  <si>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</si>
  <si>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</si>
  <si>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</si>
  <si>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</si>
  <si>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</si>
  <si>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</si>
  <si>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</si>
  <si>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</si>
  <si>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</si>
  <si>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</si>
  <si>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</si>
  <si>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</si>
  <si>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</si>
  <si>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</si>
  <si>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</si>
  <si>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</si>
  <si>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</si>
  <si>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</si>
  <si>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</si>
  <si>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</si>
  <si>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</si>
  <si>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</si>
  <si>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</si>
  <si>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</si>
  <si>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</si>
  <si>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</si>
  <si>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</si>
  <si>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</si>
  <si>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</si>
  <si>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</si>
  <si>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</si>
  <si>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</si>
  <si>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</si>
  <si>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</si>
  <si>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</si>
  <si>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</si>
  <si>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</si>
  <si>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</si>
  <si>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</si>
  <si>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</si>
  <si>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</si>
  <si>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</si>
  <si>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</si>
  <si>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</si>
  <si>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</si>
  <si>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</si>
  <si>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</si>
  <si>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</si>
  <si>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</si>
  <si>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</si>
  <si>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</si>
  <si>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</si>
  <si>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</si>
  <si>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</si>
  <si>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</si>
  <si>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</si>
  <si>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</si>
  <si>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</si>
  <si>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</si>
  <si>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</si>
  <si>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</si>
  <si>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</si>
  <si>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</si>
  <si>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</si>
  <si>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</si>
  <si>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</si>
  <si>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</si>
  <si>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</si>
  <si>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</si>
  <si>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</si>
  <si>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</si>
  <si>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</si>
  <si>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</si>
  <si>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</si>
  <si>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</si>
  <si>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</si>
  <si>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</si>
  <si>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</si>
  <si>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</si>
  <si>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</si>
  <si>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</si>
  <si>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</si>
  <si>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</si>
  <si>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</si>
  <si>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</si>
  <si>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</si>
  <si>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</si>
  <si>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</si>
  <si>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</si>
  <si>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</si>
  <si>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</si>
  <si>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</si>
  <si>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</si>
  <si>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</si>
  <si>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</si>
  <si>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</si>
  <si>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</si>
  <si>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</si>
  <si>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</si>
  <si>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</si>
  <si>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</si>
  <si>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</si>
  <si>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</si>
  <si>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</si>
  <si>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</si>
  <si>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</si>
  <si>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</si>
  <si>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</si>
  <si>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</si>
  <si>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</si>
  <si>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</si>
  <si>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</si>
  <si>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</si>
  <si>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</si>
  <si>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</si>
  <si>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</si>
  <si>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</si>
  <si>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</si>
  <si>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</si>
  <si>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</si>
  <si>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</si>
  <si>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</si>
  <si>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</si>
  <si>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</si>
  <si>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</si>
  <si>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</si>
  <si>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</si>
  <si>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</si>
  <si>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</si>
  <si>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</si>
  <si>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</si>
  <si>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</si>
  <si>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</si>
  <si>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</si>
  <si>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</si>
  <si>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</si>
  <si>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</si>
  <si>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</si>
  <si>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</si>
  <si>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</si>
  <si>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</si>
  <si>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</si>
  <si>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</si>
  <si>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</si>
  <si>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</si>
  <si>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</si>
  <si>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</si>
  <si>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</si>
  <si>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</si>
  <si>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</si>
  <si>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</si>
  <si>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</si>
  <si>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</si>
  <si>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</si>
  <si>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</si>
  <si>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</si>
  <si>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</si>
  <si>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</si>
  <si>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</si>
  <si>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</si>
  <si>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</si>
  <si>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</si>
  <si>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</si>
  <si>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</si>
  <si>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</si>
  <si>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</si>
  <si>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</si>
  <si>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</si>
  <si>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</si>
  <si>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</si>
  <si>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</si>
  <si>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</si>
  <si>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</si>
  <si>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</si>
  <si>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</si>
  <si>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</si>
  <si>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</si>
  <si>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</si>
  <si>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</si>
  <si>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</si>
  <si>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</si>
  <si>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</si>
  <si>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</si>
  <si>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</si>
  <si>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</si>
  <si>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</si>
  <si>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</si>
  <si>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</si>
  <si>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</si>
  <si>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</si>
  <si>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</si>
  <si>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</si>
  <si>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</si>
  <si>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</si>
  <si>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</si>
  <si>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</si>
  <si>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</si>
  <si>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</si>
  <si>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</si>
  <si>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</si>
  <si>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</si>
  <si>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</si>
  <si>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</si>
  <si>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</si>
  <si>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</si>
  <si>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</si>
  <si>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</si>
  <si>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</si>
  <si>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</si>
  <si>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</si>
  <si>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</si>
  <si>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</si>
  <si>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</si>
  <si>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</si>
  <si>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</si>
  <si>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</si>
  <si>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</si>
  <si>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</si>
  <si>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</si>
  <si>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</si>
  <si>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</si>
  <si>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</si>
  <si>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</si>
  <si>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</si>
  <si>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</si>
  <si>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</si>
  <si>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</si>
  <si>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</si>
  <si>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</si>
  <si>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</si>
  <si>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</si>
  <si>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</si>
  <si>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</si>
  <si>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</si>
  <si>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</si>
  <si>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</si>
  <si>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</si>
  <si>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</si>
  <si>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</si>
  <si>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</si>
  <si>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</si>
  <si>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</si>
  <si>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</si>
  <si>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</si>
  <si>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</si>
  <si>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</si>
  <si>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</si>
  <si>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</si>
  <si>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</si>
  <si>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</si>
  <si>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</si>
  <si>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</si>
  <si>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</si>
  <si>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</si>
  <si>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</si>
  <si>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</si>
  <si>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</si>
  <si>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</si>
  <si>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</si>
  <si>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</si>
  <si>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</si>
  <si>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</si>
  <si>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</si>
  <si>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</si>
  <si>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</si>
  <si>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</si>
  <si>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</si>
  <si>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</si>
  <si>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</si>
  <si>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</si>
  <si>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</si>
  <si>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</si>
  <si>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</si>
  <si>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</si>
  <si>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</si>
  <si>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</si>
  <si>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</si>
  <si>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</si>
  <si>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</si>
  <si>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</si>
  <si>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</si>
  <si>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</si>
  <si>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</si>
  <si>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</si>
  <si>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</si>
  <si>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</si>
  <si>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</si>
  <si>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</si>
  <si>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</si>
  <si>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</si>
  <si>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</si>
  <si>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</si>
  <si>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</si>
  <si>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</si>
  <si>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</si>
  <si>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</si>
  <si>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</si>
  <si>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</si>
  <si>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</si>
  <si>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</si>
  <si>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</si>
  <si>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</si>
  <si>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</si>
  <si>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</si>
  <si>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</si>
  <si>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</si>
  <si>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</si>
  <si>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</si>
  <si>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</si>
  <si>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</si>
  <si>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</si>
  <si>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</si>
  <si>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</si>
  <si>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</si>
  <si>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</si>
  <si>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</si>
  <si>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</si>
  <si>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</si>
  <si>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</si>
  <si>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</si>
  <si>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</si>
  <si>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</si>
  <si>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</si>
  <si>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</si>
  <si>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</si>
  <si>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</si>
  <si>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</si>
  <si>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</si>
  <si>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</si>
  <si>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</si>
  <si>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</si>
  <si>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</si>
  <si>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</si>
  <si>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</si>
  <si>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</si>
  <si>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</si>
  <si>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</si>
  <si>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</si>
  <si>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</si>
  <si>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</si>
  <si>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</si>
  <si>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</si>
  <si>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</si>
  <si>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</si>
  <si>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</si>
  <si>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</si>
  <si>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</si>
  <si>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</si>
  <si>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</si>
  <si>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</si>
  <si>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</si>
  <si>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</si>
  <si>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</si>
  <si>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</si>
  <si>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</si>
  <si>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</si>
  <si>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</si>
  <si>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</si>
  <si>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</si>
  <si>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</si>
  <si>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</si>
  <si>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</si>
  <si>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</si>
  <si>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</si>
  <si>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</si>
  <si>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</si>
  <si>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</si>
  <si>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</si>
  <si>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</si>
  <si>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</si>
  <si>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</si>
  <si>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</si>
  <si>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</si>
  <si>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</si>
  <si>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</si>
  <si>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</si>
  <si>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</si>
  <si>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</si>
  <si>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</si>
  <si>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</si>
  <si>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</si>
  <si>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</si>
  <si>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</si>
  <si>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</si>
  <si>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</si>
  <si>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</si>
  <si>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</si>
  <si>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</si>
  <si>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</si>
  <si>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</si>
  <si>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</si>
  <si>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</si>
  <si>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</si>
  <si>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</si>
  <si>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</si>
  <si>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</si>
  <si>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</si>
  <si>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</si>
  <si>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</si>
  <si>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</si>
  <si>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</si>
  <si>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</si>
  <si>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</si>
  <si>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</si>
  <si>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</si>
  <si>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</si>
  <si>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</si>
  <si>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</si>
  <si>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</si>
  <si>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</si>
  <si>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</si>
  <si>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</si>
  <si>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</si>
  <si>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</si>
  <si>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</si>
  <si>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</si>
  <si>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</si>
  <si>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</si>
  <si>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</si>
  <si>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</si>
  <si>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</si>
  <si>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</si>
  <si>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</si>
  <si>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</si>
  <si>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</si>
  <si>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</si>
  <si>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</si>
  <si>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</si>
  <si>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</si>
  <si>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</si>
  <si>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</si>
  <si>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</si>
  <si>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</si>
  <si>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</si>
  <si>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</si>
  <si>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</si>
  <si>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</si>
  <si>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</si>
  <si>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</si>
  <si>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</si>
  <si>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</si>
  <si>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</si>
  <si>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</si>
  <si>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</si>
  <si>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</si>
  <si>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</si>
  <si>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</si>
  <si>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</si>
  <si>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</si>
  <si>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</si>
  <si>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</si>
  <si>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</si>
  <si>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</si>
  <si>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</si>
  <si>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</si>
  <si>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</si>
  <si>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</si>
  <si>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</si>
  <si>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</si>
  <si>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</si>
  <si>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</si>
  <si>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</si>
  <si>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</si>
  <si>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</si>
  <si>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</si>
  <si>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</si>
  <si>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</si>
  <si>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</si>
  <si>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</si>
  <si>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</si>
  <si>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</si>
  <si>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</si>
  <si>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</si>
  <si>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</si>
  <si>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</si>
  <si>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</si>
  <si>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</si>
  <si>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</si>
  <si>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</si>
  <si>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</si>
  <si>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</si>
  <si>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</si>
  <si>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</si>
  <si>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</si>
  <si>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</si>
  <si>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</si>
  <si>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</si>
  <si>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</si>
  <si>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</si>
  <si>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</si>
  <si>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</si>
  <si>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</si>
  <si>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</si>
  <si>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</si>
  <si>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</si>
  <si>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</si>
  <si>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</si>
  <si>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</si>
  <si>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</si>
  <si>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</si>
  <si>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</si>
  <si>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</si>
  <si>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</si>
  <si>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</si>
  <si>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</si>
  <si>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</si>
  <si>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</si>
  <si>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</si>
  <si>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</si>
  <si>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</si>
  <si>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</si>
  <si>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</si>
  <si>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</si>
  <si>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</si>
  <si>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</si>
  <si>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</si>
  <si>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</si>
  <si>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</si>
  <si>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</si>
  <si>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</si>
  <si>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</si>
  <si>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</si>
  <si>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</si>
  <si>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</si>
  <si>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</si>
  <si>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</si>
  <si>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</si>
  <si>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</si>
  <si>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</si>
  <si>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</si>
  <si>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</si>
  <si>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</si>
  <si>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</si>
  <si>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</si>
  <si>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</si>
  <si>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</si>
  <si>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</si>
  <si>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</si>
  <si>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</si>
  <si>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</si>
  <si>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</si>
  <si>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</si>
  <si>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</si>
  <si>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</si>
  <si>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</si>
  <si>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</si>
  <si>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</si>
  <si>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</si>
  <si>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</si>
  <si>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</si>
  <si>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</si>
  <si>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</si>
  <si>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</si>
  <si>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</si>
  <si>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</si>
  <si>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</si>
  <si>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</si>
  <si>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</si>
  <si>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</si>
  <si>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</si>
  <si>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</si>
  <si>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</si>
  <si>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</si>
  <si>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</si>
  <si>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</si>
  <si>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</si>
  <si>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</si>
  <si>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</si>
  <si>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</si>
  <si>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</si>
  <si>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</si>
  <si>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</si>
  <si>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</si>
  <si>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</si>
  <si>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</si>
  <si>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</si>
  <si>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</si>
  <si>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</si>
  <si>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</si>
  <si>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</si>
  <si>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</si>
  <si>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</si>
  <si>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</si>
  <si>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</si>
  <si>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</si>
  <si>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</si>
  <si>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</si>
  <si>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</si>
  <si>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</si>
  <si>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</si>
  <si>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</si>
  <si>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</si>
  <si>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</si>
  <si>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</si>
  <si>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</si>
  <si>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</si>
  <si>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</si>
  <si>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</si>
  <si>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</si>
  <si>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</si>
  <si>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</si>
  <si>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</si>
  <si>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</si>
  <si>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</si>
  <si>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</si>
  <si>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</si>
  <si>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</si>
  <si>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</si>
  <si>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</si>
  <si>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</si>
  <si>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</si>
  <si>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</si>
  <si>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</si>
  <si>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</si>
  <si>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</si>
  <si>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</si>
  <si>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</si>
  <si>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</si>
  <si>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</si>
  <si>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</si>
  <si>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</si>
  <si>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</si>
  <si>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</si>
  <si>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</si>
  <si>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</si>
  <si>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</si>
  <si>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</si>
  <si>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</si>
  <si>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</si>
  <si>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</si>
  <si>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</si>
  <si>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</si>
  <si>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</si>
  <si>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</si>
  <si>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</si>
  <si>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</si>
  <si>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</si>
  <si>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</si>
  <si>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</si>
  <si>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</si>
  <si>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</si>
  <si>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</si>
  <si>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</si>
  <si>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</si>
  <si>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</si>
  <si>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</si>
  <si>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</si>
  <si>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</si>
  <si>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</si>
  <si>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</si>
  <si>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</si>
  <si>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</si>
  <si>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</si>
  <si>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</si>
  <si>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</si>
  <si>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</si>
  <si>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</si>
  <si>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</si>
  <si>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</si>
  <si>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</si>
  <si>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</si>
  <si>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</si>
  <si>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</si>
  <si>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</si>
  <si>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</si>
  <si>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</si>
  <si>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</si>
  <si>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</si>
  <si>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</si>
  <si>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</si>
  <si>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</si>
  <si>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</si>
  <si>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</si>
  <si>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</si>
  <si>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</si>
  <si>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</si>
  <si>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</si>
  <si>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</si>
  <si>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</si>
  <si>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</si>
  <si>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</si>
  <si>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</si>
  <si>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</si>
  <si>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</si>
  <si>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</si>
  <si>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</si>
  <si>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</si>
  <si>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</si>
  <si>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</si>
  <si>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</si>
  <si>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</si>
  <si>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</si>
  <si>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</si>
  <si>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</si>
  <si>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</si>
  <si>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</si>
  <si>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</si>
  <si>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</si>
  <si>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</si>
  <si>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</si>
  <si>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</si>
  <si>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</si>
  <si>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</si>
  <si>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</si>
  <si>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</si>
  <si>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</si>
  <si>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</si>
  <si>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</si>
  <si>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</si>
  <si>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</si>
  <si>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</si>
  <si>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</si>
  <si>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</si>
  <si>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</si>
  <si>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</si>
  <si>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</si>
  <si>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</si>
  <si>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</si>
  <si>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</si>
  <si>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</si>
  <si>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</si>
  <si>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</si>
  <si>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</si>
  <si>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</si>
  <si>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</si>
  <si>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</si>
  <si>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</si>
  <si>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</si>
  <si>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</si>
  <si>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</si>
  <si>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</si>
  <si>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</si>
  <si>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</si>
  <si>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</si>
  <si>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</si>
  <si>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</si>
  <si>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</si>
  <si>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</si>
  <si>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</si>
  <si>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</si>
  <si>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</si>
  <si>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</si>
  <si>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</si>
  <si>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</si>
  <si>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</si>
  <si>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</si>
  <si>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</si>
  <si>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</si>
  <si>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</si>
  <si>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</si>
  <si>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</si>
  <si>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</si>
  <si>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</si>
  <si>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</si>
  <si>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</si>
  <si>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</si>
  <si>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</si>
  <si>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</si>
  <si>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</si>
  <si>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</si>
  <si>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</si>
  <si>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</si>
  <si>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</si>
  <si>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</si>
  <si>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</si>
  <si>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</si>
  <si>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</si>
  <si>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</si>
  <si>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</si>
  <si>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</si>
  <si>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</si>
  <si>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</si>
  <si>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</si>
  <si>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</si>
  <si>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</si>
  <si>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</si>
  <si>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</si>
  <si>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</si>
  <si>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</si>
  <si>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</si>
  <si>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</si>
  <si>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</si>
  <si>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</si>
  <si>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</si>
  <si>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</si>
  <si>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</si>
  <si>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</si>
  <si>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</si>
  <si>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</si>
  <si>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</si>
  <si>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</si>
  <si>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</si>
  <si>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</si>
  <si>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</si>
  <si>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</si>
  <si>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</si>
  <si>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</si>
  <si>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</si>
  <si>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</si>
  <si>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</si>
  <si>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</si>
  <si>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</si>
  <si>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</si>
  <si>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</si>
  <si>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</si>
  <si>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</si>
  <si>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</si>
  <si>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</si>
  <si>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</si>
  <si>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</si>
  <si>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</si>
  <si>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</si>
  <si>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</si>
  <si>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</si>
  <si>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</si>
  <si>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</si>
  <si>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</si>
  <si>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</si>
  <si>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</si>
  <si>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</si>
  <si>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</si>
  <si>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</si>
  <si>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</si>
  <si>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</si>
  <si>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</si>
  <si>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</si>
  <si>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</si>
  <si>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</si>
  <si>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</si>
  <si>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</si>
  <si>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</si>
  <si>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</si>
  <si>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</si>
  <si>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</si>
  <si>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</si>
  <si>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</si>
  <si>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</si>
  <si>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</si>
  <si>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</si>
  <si>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</si>
  <si>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</si>
  <si>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</si>
  <si>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</si>
  <si>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</si>
  <si>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</si>
  <si>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</si>
  <si>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</si>
  <si>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</si>
  <si>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</si>
  <si>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</si>
  <si>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</si>
  <si>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</si>
  <si>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</si>
  <si>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</si>
  <si>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</si>
  <si>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</si>
  <si>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</si>
  <si>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</si>
  <si>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</si>
  <si>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</si>
  <si>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</si>
  <si>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</si>
  <si>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</si>
  <si>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</si>
  <si>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</si>
  <si>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</si>
  <si>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</si>
  <si>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</si>
  <si>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</si>
  <si>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</si>
  <si>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</si>
  <si>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</si>
  <si>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</si>
  <si>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</si>
  <si>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</si>
  <si>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</si>
  <si>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</si>
  <si>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</si>
  <si>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</si>
  <si>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</si>
  <si>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</si>
  <si>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</si>
  <si>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</si>
  <si>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</si>
  <si>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</si>
  <si>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</si>
  <si>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</si>
  <si>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</si>
  <si>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</si>
  <si>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</si>
  <si>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</si>
  <si>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</si>
  <si>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</si>
  <si>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</si>
  <si>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</si>
  <si>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</si>
  <si>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</si>
  <si>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</si>
  <si>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</si>
  <si>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</si>
  <si>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</si>
  <si>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</si>
  <si>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</si>
  <si>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</si>
  <si>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</si>
  <si>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</si>
  <si>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</si>
  <si>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</si>
  <si>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</si>
  <si>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</si>
  <si>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</si>
  <si>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</si>
  <si>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</si>
  <si>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</si>
  <si>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</si>
  <si>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</si>
  <si>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</si>
  <si>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</si>
  <si>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</si>
  <si>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</si>
  <si>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</si>
  <si>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</si>
  <si>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</si>
  <si>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</si>
  <si>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</si>
  <si>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</si>
  <si>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</si>
  <si>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</si>
  <si>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</si>
  <si>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</si>
  <si>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</si>
  <si>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</si>
  <si>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</si>
  <si>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</si>
  <si>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</si>
  <si>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</si>
  <si>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</si>
  <si>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</si>
  <si>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</si>
  <si>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</si>
  <si>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</si>
  <si>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</si>
  <si>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</si>
  <si>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</si>
  <si>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</si>
  <si>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</si>
  <si>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</si>
  <si>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</si>
  <si>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</si>
  <si>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</si>
  <si>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</si>
  <si>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</si>
  <si>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</si>
  <si>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</si>
  <si>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</si>
  <si>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</si>
  <si>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</si>
  <si>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</si>
  <si>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</si>
  <si>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</si>
  <si>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</si>
  <si>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</si>
  <si>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</si>
  <si>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</si>
  <si>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</si>
  <si>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</si>
  <si>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</si>
  <si>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</si>
  <si>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</si>
  <si>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</si>
  <si>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</si>
  <si>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</si>
  <si>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</si>
  <si>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</si>
  <si>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</si>
  <si>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</si>
  <si>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</si>
  <si>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</si>
  <si>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</si>
  <si>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</si>
  <si>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</si>
  <si>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</si>
  <si>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</si>
  <si>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</si>
  <si>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</si>
  <si>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</si>
  <si>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</si>
  <si>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</si>
  <si>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</si>
  <si>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</si>
  <si>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</si>
  <si>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</si>
  <si>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</si>
  <si>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</si>
  <si>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</si>
  <si>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</si>
  <si>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</si>
  <si>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</si>
  <si>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</si>
  <si>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</si>
  <si>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</si>
  <si>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</si>
  <si>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</si>
  <si>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</si>
  <si>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</si>
  <si>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</si>
  <si>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</si>
  <si>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</si>
  <si>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</si>
  <si>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</si>
  <si>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</si>
  <si>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</si>
  <si>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</si>
  <si>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</si>
  <si>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</si>
  <si>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</si>
  <si>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</si>
  <si>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</si>
  <si>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</si>
  <si>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</si>
  <si>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</si>
  <si>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</si>
  <si>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</si>
  <si>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</si>
  <si>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</si>
  <si>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</si>
  <si>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</si>
  <si>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</si>
  <si>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</si>
  <si>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</si>
  <si>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</si>
  <si>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</si>
  <si>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</si>
  <si>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</si>
  <si>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</si>
  <si>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</si>
  <si>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</si>
  <si>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</si>
  <si>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</si>
  <si>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</si>
  <si>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</si>
  <si>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</si>
  <si>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</si>
  <si>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</si>
  <si>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</si>
  <si>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</si>
  <si>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</si>
  <si>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</si>
  <si>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</si>
  <si>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</si>
  <si>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</si>
  <si>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</si>
  <si>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</si>
  <si>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</si>
  <si>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</si>
  <si>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</si>
  <si>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</si>
  <si>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</si>
  <si>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</si>
  <si>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</si>
  <si>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</si>
  <si>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</si>
  <si>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</si>
  <si>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</si>
  <si>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</si>
  <si>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</si>
  <si>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</si>
  <si>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</si>
  <si>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</si>
  <si>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</si>
  <si>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</si>
  <si>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</si>
  <si>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</si>
  <si>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</si>
  <si>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</si>
  <si>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</si>
  <si>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</si>
  <si>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</si>
  <si>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</si>
  <si>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</si>
  <si>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</si>
  <si>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</si>
  <si>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</si>
  <si>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</si>
  <si>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</si>
  <si>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</si>
  <si>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</si>
  <si>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</si>
  <si>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</si>
  <si>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</si>
  <si>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</si>
  <si>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</si>
  <si>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</si>
  <si>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</si>
  <si>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</si>
  <si>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</si>
  <si>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</si>
  <si>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</si>
  <si>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</si>
  <si>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</si>
  <si>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</si>
  <si>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</si>
  <si>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</si>
  <si>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</si>
  <si>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</si>
  <si>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</si>
  <si>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</si>
  <si>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</si>
  <si>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</si>
  <si>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</si>
  <si>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</si>
  <si>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</si>
  <si>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</si>
  <si>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</si>
  <si>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</si>
  <si>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</si>
  <si>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</si>
  <si>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</si>
  <si>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</si>
  <si>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</si>
  <si>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</si>
  <si>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</si>
  <si>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</si>
  <si>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</si>
  <si>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</si>
  <si>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</si>
  <si>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</si>
  <si>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</si>
  <si>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</si>
  <si>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</si>
  <si>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</si>
  <si>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</si>
  <si>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</si>
  <si>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</si>
  <si>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</si>
  <si>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</si>
  <si>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</si>
  <si>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</si>
  <si>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</si>
  <si>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</si>
  <si>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</si>
  <si>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</si>
  <si>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</si>
  <si>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</si>
  <si>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</si>
  <si>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</si>
  <si>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</si>
  <si>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</si>
  <si>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</si>
  <si>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</si>
  <si>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</si>
  <si>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</si>
  <si>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</si>
  <si>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</si>
  <si>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</si>
  <si>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</si>
  <si>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</si>
  <si>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</si>
  <si>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</si>
  <si>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</si>
  <si>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</si>
  <si>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</si>
  <si>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</si>
  <si>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</si>
  <si>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</si>
  <si>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</si>
  <si>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</si>
  <si>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</si>
  <si>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</si>
  <si>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</si>
  <si>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</si>
  <si>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</si>
  <si>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</si>
  <si>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</si>
  <si>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</si>
  <si>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</si>
  <si>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</si>
  <si>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</si>
  <si>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</si>
  <si>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</si>
  <si>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</si>
  <si>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</si>
  <si>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</si>
  <si>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</si>
  <si>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</si>
  <si>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</si>
  <si>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</si>
  <si>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</si>
  <si>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</si>
  <si>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</si>
  <si>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</si>
  <si>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</si>
  <si>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</si>
  <si>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</si>
  <si>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</si>
  <si>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</si>
  <si>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</si>
  <si>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</si>
  <si>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</si>
  <si>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</si>
  <si>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</si>
  <si>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</si>
  <si>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</si>
  <si>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</si>
  <si>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</si>
  <si>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</si>
  <si>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</si>
  <si>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</si>
  <si>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</si>
  <si>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</si>
  <si>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</si>
  <si>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</si>
  <si>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</si>
  <si>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</si>
  <si>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</si>
  <si>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</si>
  <si>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</si>
  <si>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</si>
  <si>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</si>
  <si>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</si>
  <si>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</si>
  <si>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</si>
  <si>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</si>
  <si>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</si>
  <si>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</si>
  <si>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</si>
  <si>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</si>
  <si>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</si>
  <si>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</si>
  <si>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</si>
  <si>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</si>
  <si>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</si>
  <si>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</si>
  <si>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</si>
  <si>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</si>
  <si>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</si>
  <si>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</si>
  <si>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</si>
  <si>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</si>
  <si>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</si>
  <si>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</si>
  <si>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</si>
  <si>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</si>
  <si>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</si>
  <si>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</si>
  <si>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</si>
  <si>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</si>
  <si>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</si>
  <si>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</si>
  <si>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</si>
  <si>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</si>
  <si>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</si>
  <si>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</si>
  <si>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</si>
  <si>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</si>
  <si>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</si>
  <si>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</si>
  <si>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</si>
  <si>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</si>
  <si>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</si>
  <si>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</si>
  <si>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</si>
  <si>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</si>
  <si>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</si>
  <si>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</si>
  <si>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</si>
  <si>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</si>
  <si>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</si>
  <si>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</si>
  <si>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</si>
  <si>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</si>
  <si>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</si>
  <si>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</si>
  <si>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</si>
  <si>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</si>
  <si>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</si>
  <si>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</si>
  <si>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</si>
  <si>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</si>
  <si>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</si>
  <si>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</si>
  <si>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</si>
  <si>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</si>
  <si>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</si>
  <si>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</si>
  <si>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</si>
  <si>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</si>
  <si>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</si>
  <si>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</si>
  <si>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</si>
  <si>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</si>
  <si>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</si>
  <si>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</si>
  <si>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</si>
  <si>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</si>
  <si>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</si>
  <si>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</si>
  <si>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</si>
  <si>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</si>
  <si>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</si>
  <si>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</si>
  <si>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</si>
  <si>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</si>
  <si>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</si>
  <si>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</si>
  <si>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</si>
  <si>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</si>
  <si>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</si>
  <si>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</si>
  <si>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</si>
  <si>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</si>
  <si>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</si>
  <si>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</si>
  <si>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</si>
  <si>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</si>
  <si>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</si>
  <si>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</si>
  <si>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</si>
  <si>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</si>
  <si>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</si>
  <si>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</si>
  <si>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</si>
  <si>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</si>
  <si>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</si>
  <si>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</si>
  <si>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</si>
  <si>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</si>
  <si>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</si>
  <si>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</si>
  <si>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</si>
  <si>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</si>
  <si>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</si>
  <si>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</si>
  <si>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</si>
  <si>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</si>
  <si>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</si>
  <si>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</si>
  <si>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</si>
  <si>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</si>
  <si>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</si>
  <si>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</si>
  <si>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</si>
  <si>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</si>
  <si>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</si>
  <si>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</si>
  <si>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</si>
  <si>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</si>
  <si>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</si>
  <si>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</si>
  <si>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</si>
  <si>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</si>
  <si>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</si>
  <si>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</si>
  <si>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</si>
  <si>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</si>
  <si>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</si>
  <si>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</si>
  <si>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</si>
  <si>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</si>
  <si>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</si>
  <si>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</si>
  <si>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</si>
  <si>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</si>
  <si>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</si>
  <si>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</si>
  <si>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</si>
  <si>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</si>
  <si>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</si>
  <si>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</si>
  <si>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</si>
  <si>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</si>
  <si>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</si>
  <si>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</si>
  <si>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</si>
  <si>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</si>
  <si>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</si>
  <si>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</si>
  <si>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</si>
  <si>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</si>
  <si>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</si>
  <si>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</si>
  <si>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</si>
  <si>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</si>
  <si>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</si>
  <si>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</si>
  <si>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</si>
  <si>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</si>
  <si>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</si>
  <si>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</si>
  <si>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</si>
  <si>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</si>
  <si>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</si>
  <si>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</si>
  <si>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</si>
  <si>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</si>
  <si>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</si>
  <si>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</si>
  <si>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</si>
  <si>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</si>
  <si>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</si>
  <si>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</si>
  <si>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</si>
  <si>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</si>
  <si>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</si>
  <si>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</si>
  <si>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</si>
  <si>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</si>
  <si>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</si>
  <si>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</si>
  <si>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</si>
  <si>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</si>
  <si>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</si>
  <si>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</si>
  <si>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</si>
  <si>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</si>
  <si>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</si>
  <si>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</si>
  <si>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</si>
  <si>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</si>
  <si>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</si>
  <si>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</si>
  <si>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</si>
  <si>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</si>
  <si>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</si>
  <si>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</si>
  <si>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</si>
  <si>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</si>
  <si>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</si>
  <si>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</si>
  <si>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</si>
  <si>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</si>
  <si>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</si>
  <si>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</si>
  <si>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</si>
  <si>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</si>
  <si>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</si>
  <si>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</si>
  <si>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</si>
  <si>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</si>
  <si>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</si>
  <si>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</si>
  <si>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</si>
  <si>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</si>
  <si>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</si>
  <si>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</si>
  <si>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</si>
  <si>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</si>
  <si>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</si>
  <si>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</si>
  <si>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</si>
  <si>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</si>
  <si>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</si>
  <si>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</si>
  <si>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</si>
  <si>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</si>
  <si>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</si>
  <si>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</si>
  <si>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</si>
  <si>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</si>
  <si>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</si>
  <si>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</si>
  <si>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</si>
  <si>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</si>
  <si>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</si>
  <si>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</si>
  <si>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</si>
  <si>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</si>
  <si>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</si>
  <si>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</si>
  <si>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</si>
  <si>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</si>
  <si>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</si>
  <si>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</si>
  <si>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</si>
  <si>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</si>
  <si>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</si>
  <si>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</si>
  <si>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</si>
  <si>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</si>
  <si>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</si>
  <si>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</si>
  <si>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</si>
  <si>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</si>
  <si>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</si>
  <si>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</si>
  <si>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</si>
  <si>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</si>
  <si>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</si>
  <si>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</si>
  <si>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</si>
  <si>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</si>
  <si>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</si>
  <si>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</si>
  <si>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</si>
  <si>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</si>
  <si>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</si>
  <si>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</si>
  <si>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</si>
  <si>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</si>
  <si>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</si>
  <si>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</si>
  <si>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</si>
  <si>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</si>
  <si>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</si>
  <si>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</si>
  <si>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</si>
  <si>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</si>
  <si>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</si>
  <si>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</si>
  <si>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</si>
  <si>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</si>
  <si>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</si>
  <si>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</si>
  <si>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</si>
  <si>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</si>
  <si>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</si>
  <si>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</si>
  <si>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</si>
  <si>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</si>
  <si>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</si>
  <si>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</si>
  <si>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</si>
  <si>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</si>
  <si>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</si>
  <si>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</si>
  <si>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</si>
  <si>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</si>
  <si>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</si>
  <si>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</si>
  <si>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</si>
  <si>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</si>
  <si>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</si>
  <si>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</si>
  <si>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</si>
  <si>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</si>
  <si>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</si>
  <si>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</si>
  <si>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</si>
  <si>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</si>
  <si>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</si>
  <si>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</si>
  <si>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</si>
  <si>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</si>
  <si>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</si>
  <si>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</si>
  <si>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</si>
  <si>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</si>
  <si>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</si>
  <si>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</si>
  <si>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</si>
  <si>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</si>
  <si>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</si>
  <si>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</si>
  <si>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</si>
  <si>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</si>
  <si>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</si>
  <si>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</si>
  <si>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</si>
  <si>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</si>
  <si>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</si>
  <si>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</si>
  <si>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</si>
  <si>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</si>
  <si>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</si>
  <si>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</si>
  <si>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</si>
  <si>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</si>
  <si>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</si>
  <si>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</si>
  <si>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</si>
  <si>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</si>
  <si>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</si>
  <si>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</si>
  <si>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</si>
  <si>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</si>
  <si>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</si>
  <si>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</si>
  <si>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</si>
  <si>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</si>
  <si>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</si>
  <si>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</si>
  <si>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</si>
  <si>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</si>
  <si>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</si>
  <si>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</si>
  <si>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</si>
  <si>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</si>
  <si>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</si>
  <si>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</si>
  <si>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</si>
  <si>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</si>
  <si>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</si>
  <si>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</si>
  <si>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</si>
  <si>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</si>
  <si>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</si>
  <si>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</si>
  <si>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</si>
  <si>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</si>
  <si>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</si>
  <si>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</si>
  <si>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</si>
  <si>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</si>
  <si>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</si>
  <si>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</si>
  <si>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</si>
  <si>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</si>
  <si>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</si>
  <si>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</si>
  <si>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</si>
  <si>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</si>
  <si>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</si>
  <si>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</si>
  <si>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</si>
  <si>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</si>
  <si>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</si>
  <si>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</si>
  <si>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</si>
  <si>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</si>
  <si>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</si>
  <si>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</si>
  <si>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</si>
  <si>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</si>
  <si>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</si>
  <si>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</si>
  <si>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</si>
  <si>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</si>
  <si>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</si>
  <si>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</si>
  <si>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</si>
  <si>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</si>
  <si>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</si>
  <si>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</si>
  <si>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</si>
  <si>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</si>
  <si>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</si>
  <si>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</si>
  <si>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</si>
  <si>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</si>
  <si>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</si>
  <si>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</si>
  <si>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</si>
  <si>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</si>
  <si>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</si>
  <si>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</si>
  <si>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</si>
  <si>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</si>
  <si>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</si>
  <si>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</si>
  <si>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</si>
  <si>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</si>
  <si>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</si>
  <si>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</si>
  <si>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</si>
  <si>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</si>
  <si>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</si>
  <si>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</si>
  <si>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</si>
  <si>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</si>
  <si>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</si>
  <si>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</si>
  <si>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</si>
  <si>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</si>
  <si>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</si>
  <si>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</si>
  <si>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</si>
  <si>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</si>
  <si>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</si>
  <si>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</si>
  <si>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</si>
  <si>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</si>
  <si>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</si>
  <si>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</si>
  <si>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</si>
  <si>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</si>
  <si>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</si>
  <si>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</si>
  <si>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</si>
  <si>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</si>
  <si>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</si>
  <si>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</si>
  <si>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</si>
  <si>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</si>
  <si>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</si>
  <si>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</si>
  <si>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</si>
  <si>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</si>
  <si>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</si>
  <si>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</si>
  <si>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</si>
  <si>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</si>
  <si>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</si>
  <si>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</si>
  <si>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</si>
  <si>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</si>
  <si>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</si>
  <si>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</si>
  <si>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</si>
  <si>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</si>
  <si>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</si>
  <si>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</si>
  <si>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</si>
  <si>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</si>
  <si>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</si>
  <si>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</si>
  <si>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</si>
  <si>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</si>
  <si>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</si>
  <si>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</si>
  <si>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</si>
  <si>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</si>
  <si>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</si>
  <si>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</si>
  <si>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</si>
  <si>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</si>
  <si>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</si>
  <si>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</si>
  <si>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</si>
  <si>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</si>
  <si>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</si>
  <si>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</si>
  <si>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</si>
  <si>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</si>
  <si>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</si>
  <si>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</si>
  <si>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</si>
  <si>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</si>
  <si>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</si>
  <si>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</si>
  <si>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</si>
  <si>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</si>
  <si>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</si>
  <si>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</si>
  <si>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</si>
  <si>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</si>
  <si>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</si>
  <si>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</si>
  <si>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</si>
  <si>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</si>
  <si>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</si>
  <si>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</si>
  <si>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</si>
  <si>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</si>
  <si>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</si>
  <si>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</si>
  <si>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</si>
  <si>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</si>
  <si>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</si>
  <si>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</si>
  <si>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</si>
  <si>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</si>
  <si>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</si>
  <si>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</si>
  <si>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</si>
  <si>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</si>
  <si>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</si>
  <si>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</si>
  <si>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</si>
  <si>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</si>
  <si>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</si>
  <si>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</si>
  <si>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</si>
  <si>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</si>
  <si>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</si>
  <si>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</si>
  <si>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</si>
  <si>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</si>
  <si>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</si>
  <si>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</si>
  <si>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</si>
  <si>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</si>
  <si>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</si>
  <si>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</si>
  <si>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</si>
  <si>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</si>
  <si>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</si>
  <si>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</si>
  <si>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</si>
  <si>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</si>
  <si>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</si>
  <si>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</si>
  <si>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</si>
  <si>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</si>
  <si>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</si>
  <si>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</si>
  <si>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</si>
  <si>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</si>
  <si>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</si>
  <si>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</si>
  <si>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</si>
  <si>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</si>
  <si>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</si>
  <si>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</si>
  <si>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</si>
  <si>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</si>
  <si>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</si>
  <si>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</si>
  <si>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</si>
  <si>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</si>
  <si>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</si>
  <si>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</si>
  <si>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</si>
  <si>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</si>
  <si>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</si>
  <si>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</si>
  <si>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</si>
  <si>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</si>
  <si>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</si>
  <si>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</si>
  <si>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</si>
  <si>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</si>
  <si>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</si>
  <si>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</si>
  <si>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</si>
  <si>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</si>
  <si>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</si>
  <si>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</si>
  <si>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</si>
  <si>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</si>
  <si>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</si>
  <si>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</si>
  <si>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</si>
  <si>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</si>
  <si>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</si>
  <si>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</si>
  <si>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</si>
  <si>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</si>
  <si>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</si>
  <si>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</si>
  <si>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</si>
  <si>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</si>
  <si>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</si>
  <si>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</si>
  <si>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</si>
  <si>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</si>
  <si>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</si>
  <si>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</si>
  <si>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</si>
  <si>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</si>
  <si>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</si>
  <si>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</si>
  <si>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</si>
  <si>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</si>
  <si>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</si>
  <si>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</si>
  <si>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</si>
  <si>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</si>
  <si>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</si>
  <si>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</si>
  <si>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</si>
  <si>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</si>
  <si>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</si>
  <si>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</si>
  <si>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</si>
  <si>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</si>
  <si>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</si>
  <si>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</si>
  <si>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</si>
  <si>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</si>
  <si>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</si>
  <si>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</si>
  <si>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</si>
  <si>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</si>
  <si>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</si>
  <si>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</si>
  <si>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</si>
  <si>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</si>
  <si>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</si>
  <si>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</si>
  <si>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</si>
  <si>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</si>
  <si>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</si>
  <si>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</si>
  <si>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</si>
  <si>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</si>
  <si>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</si>
  <si>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</si>
  <si>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</si>
  <si>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</si>
  <si>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</si>
  <si>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</si>
  <si>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</si>
  <si>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</si>
  <si>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</si>
  <si>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</si>
  <si>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</si>
  <si>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</si>
  <si>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</si>
  <si>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</si>
  <si>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</si>
  <si>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</si>
  <si>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</si>
  <si>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</si>
  <si>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</si>
  <si>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</si>
  <si>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</si>
  <si>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</si>
  <si>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</si>
  <si>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</si>
  <si>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</si>
  <si>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</si>
  <si>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</si>
  <si>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</si>
  <si>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</si>
  <si>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</si>
  <si>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</si>
  <si>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</si>
  <si>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</si>
  <si>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</si>
  <si>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</si>
  <si>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</si>
  <si>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</si>
  <si>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</si>
  <si>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</si>
  <si>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</si>
  <si>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</si>
  <si>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</si>
  <si>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</si>
  <si>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</si>
  <si>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</si>
  <si>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</si>
  <si>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</si>
  <si>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</si>
  <si>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</si>
  <si>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</si>
  <si>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</si>
  <si>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</si>
  <si>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</si>
  <si>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</si>
  <si>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</si>
  <si>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</si>
  <si>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</si>
  <si>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</si>
  <si>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</si>
  <si>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</si>
  <si>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</si>
  <si>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</si>
  <si>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</si>
  <si>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</si>
  <si>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</si>
  <si>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</si>
  <si>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</si>
  <si>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</si>
  <si>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</si>
  <si>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</si>
  <si>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</si>
  <si>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</si>
  <si>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</si>
  <si>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</si>
  <si>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</si>
  <si>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</si>
  <si>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</si>
  <si>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</si>
  <si>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</si>
  <si>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</si>
  <si>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</si>
  <si>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</si>
  <si>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</si>
  <si>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</si>
  <si>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</si>
  <si>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</si>
  <si>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</si>
  <si>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</si>
  <si>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</si>
  <si>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</si>
  <si>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</si>
  <si>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</si>
  <si>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</si>
  <si>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</si>
  <si>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</si>
  <si>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</si>
  <si>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</si>
  <si>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</si>
  <si>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</si>
  <si>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</si>
  <si>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</si>
  <si>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</si>
  <si>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</si>
  <si>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</si>
  <si>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</si>
  <si>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</si>
  <si>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</si>
  <si>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</si>
  <si>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</si>
  <si>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</si>
  <si>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</si>
  <si>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</si>
  <si>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</si>
  <si>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</si>
  <si>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</si>
  <si>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</si>
  <si>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</si>
  <si>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</si>
  <si>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</si>
  <si>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</si>
  <si>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</si>
  <si>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</si>
  <si>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</si>
  <si>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</si>
  <si>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</si>
  <si>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</si>
  <si>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</si>
  <si>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</si>
  <si>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</si>
  <si>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</si>
  <si>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</si>
  <si>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</si>
  <si>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</si>
  <si>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</si>
  <si>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</si>
  <si>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</si>
  <si>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</si>
  <si>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</si>
  <si>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</si>
  <si>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</si>
  <si>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</si>
  <si>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</si>
  <si>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</si>
  <si>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</si>
  <si>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</si>
  <si>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</si>
  <si>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</si>
  <si>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</si>
  <si>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</si>
  <si>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</si>
  <si>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</si>
  <si>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</si>
  <si>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</si>
  <si>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</si>
  <si>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</si>
  <si>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</si>
  <si>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</si>
  <si>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</si>
  <si>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</si>
  <si>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</si>
  <si>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</si>
  <si>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</si>
  <si>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</si>
  <si>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</si>
  <si>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</si>
  <si>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</si>
  <si>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</si>
  <si>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</si>
  <si>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</si>
  <si>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</si>
  <si>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</si>
  <si>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</si>
  <si>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</si>
  <si>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</si>
  <si>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</si>
  <si>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</si>
  <si>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</si>
  <si>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</si>
  <si>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</si>
  <si>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</si>
  <si>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</si>
  <si>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</si>
  <si>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</si>
  <si>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</si>
  <si>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</si>
  <si>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</si>
  <si>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</si>
  <si>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</si>
  <si>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</si>
  <si>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</si>
  <si>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</si>
  <si>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</si>
  <si>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</si>
  <si>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</si>
  <si>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</si>
  <si>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</si>
  <si>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</si>
  <si>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</si>
  <si>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</si>
  <si>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</si>
  <si>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</si>
  <si>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</si>
  <si>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</si>
  <si>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</si>
  <si>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</si>
  <si>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</si>
  <si>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</si>
  <si>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</si>
  <si>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</si>
  <si>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</si>
  <si>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</si>
  <si>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</si>
  <si>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</si>
  <si>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</si>
  <si>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</si>
  <si>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</si>
  <si>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</si>
  <si>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</si>
  <si>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</si>
  <si>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</si>
  <si>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</si>
  <si>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</si>
  <si>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</si>
  <si>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</si>
  <si>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</si>
  <si>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</si>
  <si>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</si>
  <si>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</si>
  <si>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</si>
  <si>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</si>
  <si>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</si>
  <si>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</si>
  <si>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</si>
  <si>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</si>
  <si>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</si>
  <si>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</si>
  <si>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</si>
  <si>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</si>
  <si>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</si>
  <si>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</si>
  <si>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</si>
  <si>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</si>
  <si>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</si>
  <si>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</si>
  <si>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</si>
  <si>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</si>
  <si>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</si>
  <si>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</si>
  <si>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</si>
  <si>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</si>
  <si>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</si>
  <si>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</si>
  <si>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</si>
  <si>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</si>
  <si>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</si>
  <si>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</si>
  <si>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</si>
  <si>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</si>
  <si>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</si>
  <si>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</si>
  <si>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</si>
  <si>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</si>
  <si>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</si>
  <si>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</si>
  <si>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</si>
  <si>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</si>
  <si>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</si>
  <si>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</si>
  <si>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</si>
  <si>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</si>
  <si>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</si>
  <si>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</si>
  <si>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</si>
  <si>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</si>
  <si>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</si>
  <si>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</si>
  <si>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</si>
  <si>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</si>
  <si>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</si>
  <si>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</si>
  <si>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</si>
  <si>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</si>
  <si>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</si>
  <si>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</si>
  <si>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</si>
  <si>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</si>
  <si>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</si>
  <si>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</si>
  <si>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</si>
  <si>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</si>
  <si>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</si>
  <si>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</si>
  <si>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</si>
  <si>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</si>
  <si>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</si>
  <si>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</si>
  <si>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</si>
  <si>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</si>
  <si>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</si>
  <si>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</si>
  <si>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</si>
  <si>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</si>
  <si>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</si>
  <si>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</si>
  <si>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</si>
  <si>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</si>
  <si>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</si>
  <si>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</si>
  <si>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</si>
  <si>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</si>
  <si>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</si>
  <si>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</si>
  <si>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</si>
  <si>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</si>
  <si>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</si>
  <si>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</si>
  <si>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</si>
  <si>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</si>
  <si>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</si>
  <si>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</si>
  <si>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</si>
  <si>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</si>
  <si>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</si>
  <si>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</si>
  <si>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</si>
  <si>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</si>
  <si>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</si>
  <si>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</si>
  <si>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</si>
  <si>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</si>
  <si>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</si>
  <si>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</si>
  <si>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</si>
  <si>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</si>
  <si>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</si>
  <si>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</si>
  <si>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</si>
  <si>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</si>
  <si>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</si>
  <si>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</si>
  <si>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</si>
  <si>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</si>
  <si>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</si>
  <si>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</si>
  <si>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</si>
  <si>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</si>
  <si>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</si>
  <si>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</si>
  <si>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</si>
  <si>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</si>
  <si>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</si>
  <si>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</si>
  <si>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</si>
  <si>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</si>
  <si>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</si>
  <si>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</si>
  <si>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</si>
  <si>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</si>
  <si>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</si>
  <si>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</si>
  <si>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</si>
  <si>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</si>
  <si>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</si>
  <si>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</si>
  <si>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</si>
  <si>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</si>
  <si>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</si>
  <si>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</si>
  <si>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</si>
  <si>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</si>
  <si>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</si>
  <si>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</si>
  <si>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</si>
  <si>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</si>
  <si>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</si>
  <si>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</si>
  <si>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</si>
  <si>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</si>
  <si>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</si>
  <si>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</si>
  <si>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</si>
  <si>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</si>
  <si>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</si>
  <si>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</si>
  <si>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</si>
  <si>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</si>
  <si>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</si>
  <si>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</si>
  <si>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</si>
  <si>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</si>
  <si>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</si>
  <si>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</si>
  <si>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</si>
  <si>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</si>
  <si>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</si>
  <si>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</si>
  <si>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</si>
  <si>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</si>
  <si>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</si>
  <si>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</si>
  <si>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</si>
  <si>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</si>
  <si>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</si>
  <si>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</si>
  <si>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</si>
  <si>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</si>
  <si>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</si>
  <si>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</si>
  <si>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</si>
  <si>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</si>
  <si>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</si>
  <si>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</si>
  <si>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</si>
  <si>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</si>
  <si>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</si>
  <si>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</si>
  <si>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</si>
  <si>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</si>
  <si>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</si>
  <si>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</si>
  <si>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</si>
  <si>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</si>
  <si>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</si>
  <si>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</si>
  <si>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</si>
  <si>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</si>
  <si>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</si>
  <si>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</si>
  <si>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</si>
  <si>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</si>
  <si>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</si>
  <si>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</si>
  <si>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</si>
  <si>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</si>
  <si>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</si>
  <si>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</si>
  <si>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</si>
  <si>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</si>
  <si>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</si>
  <si>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</si>
  <si>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</si>
  <si>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</si>
  <si>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</si>
  <si>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</si>
  <si>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</si>
  <si>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</si>
  <si>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</si>
  <si>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</si>
  <si>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</si>
  <si>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</si>
  <si>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</si>
  <si>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</si>
  <si>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</si>
  <si>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</si>
  <si>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</si>
  <si>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</si>
  <si>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</si>
  <si>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</si>
  <si>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</si>
  <si>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</si>
  <si>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</si>
  <si>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</si>
  <si>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</si>
  <si>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</si>
  <si>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</si>
  <si>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</si>
  <si>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</si>
  <si>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</si>
  <si>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</si>
  <si>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</si>
  <si>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</si>
  <si>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</si>
  <si>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</si>
  <si>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</si>
  <si>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</si>
  <si>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</si>
  <si>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</si>
  <si>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</si>
  <si>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</si>
  <si>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</si>
  <si>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</si>
  <si>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</si>
  <si>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</si>
  <si>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</si>
  <si>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</si>
  <si>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</si>
  <si>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</si>
  <si>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</si>
  <si>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</si>
  <si>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</si>
  <si>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</si>
  <si>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</si>
  <si>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</si>
  <si>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</si>
  <si>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</si>
  <si>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</si>
  <si>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</si>
  <si>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</si>
  <si>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</si>
  <si>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</si>
  <si>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</si>
  <si>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</si>
  <si>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</si>
  <si>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</si>
  <si>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</si>
  <si>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</si>
  <si>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</si>
  <si>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</si>
  <si>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</si>
  <si>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</si>
  <si>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</si>
  <si>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</si>
  <si>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</si>
  <si>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</si>
  <si>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</si>
  <si>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</si>
  <si>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</si>
  <si>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</si>
  <si>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</si>
  <si>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</si>
  <si>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</si>
  <si>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</si>
  <si>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</si>
  <si>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</si>
  <si>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</si>
  <si>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</si>
  <si>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</si>
  <si>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</si>
  <si>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</si>
  <si>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</si>
  <si>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</si>
  <si>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</si>
  <si>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</si>
  <si>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</si>
  <si>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</si>
  <si>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</si>
  <si>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</si>
  <si>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</si>
  <si>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</si>
  <si>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</si>
  <si>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</si>
  <si>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</si>
  <si>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</si>
  <si>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</si>
  <si>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</si>
  <si>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</si>
  <si>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</si>
  <si>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</si>
  <si>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</si>
  <si>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</si>
  <si>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</si>
  <si>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</si>
  <si>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</si>
  <si>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</si>
  <si>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</si>
  <si>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</si>
  <si>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</si>
  <si>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</si>
  <si>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</si>
  <si>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</si>
  <si>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</si>
  <si>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</si>
  <si>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</si>
  <si>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</si>
  <si>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</si>
  <si>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</si>
  <si>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</si>
  <si>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</si>
  <si>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</si>
  <si>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</si>
  <si>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</si>
  <si>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</si>
  <si>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</si>
  <si>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</si>
  <si>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</si>
  <si>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</si>
  <si>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</si>
  <si>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</si>
  <si>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</si>
  <si>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</si>
  <si>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</si>
  <si>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</si>
  <si>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</si>
  <si>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</si>
  <si>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</si>
  <si>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</si>
  <si>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</si>
  <si>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</si>
  <si>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</si>
  <si>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</si>
  <si>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</si>
  <si>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</si>
  <si>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</si>
  <si>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</si>
  <si>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</si>
  <si>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</si>
  <si>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</si>
  <si>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</si>
  <si>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</si>
  <si>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</si>
  <si>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</si>
  <si>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</si>
  <si>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</si>
  <si>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</si>
  <si>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</si>
  <si>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</si>
  <si>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</si>
  <si>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</si>
  <si>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</si>
  <si>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</si>
  <si>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</si>
  <si>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</si>
  <si>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</si>
  <si>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</si>
  <si>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</si>
  <si>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</si>
  <si>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</si>
  <si>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</si>
  <si>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</si>
  <si>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</si>
  <si>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</si>
  <si>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</si>
  <si>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</si>
  <si>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</si>
  <si>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</si>
  <si>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</si>
  <si>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</si>
  <si>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</si>
  <si>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</si>
  <si>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</si>
  <si>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</si>
  <si>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</si>
  <si>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</si>
  <si>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</si>
  <si>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</si>
  <si>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</si>
  <si>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</si>
  <si>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</si>
  <si>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</si>
  <si>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</si>
  <si>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</si>
  <si>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</si>
  <si>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</si>
  <si>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</si>
  <si>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</si>
  <si>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</si>
  <si>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</si>
  <si>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</si>
  <si>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</si>
  <si>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</si>
  <si>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</si>
  <si>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</si>
  <si>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</si>
  <si>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</si>
  <si>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</si>
  <si>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</si>
  <si>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</si>
  <si>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</si>
  <si>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</si>
  <si>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</si>
  <si>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</si>
  <si>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</si>
  <si>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</si>
  <si>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</si>
  <si>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</si>
  <si>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</si>
  <si>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</si>
  <si>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</si>
  <si>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</si>
  <si>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</si>
  <si>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</si>
  <si>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</si>
  <si>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</si>
  <si>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</si>
  <si>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</si>
  <si>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</si>
  <si>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</si>
  <si>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</si>
  <si>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</si>
  <si>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</si>
  <si>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</si>
  <si>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</si>
  <si>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</si>
  <si>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</si>
  <si>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</si>
  <si>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</si>
  <si>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</si>
  <si>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</si>
  <si>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</si>
  <si>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</si>
  <si>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</si>
  <si>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</si>
  <si>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</si>
  <si>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</si>
  <si>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</si>
  <si>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</si>
  <si>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</si>
  <si>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</si>
  <si>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</si>
  <si>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</si>
  <si>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</si>
  <si>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</si>
  <si>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</si>
  <si>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</si>
  <si>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</si>
  <si>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</si>
  <si>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</si>
  <si>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</si>
  <si>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</si>
  <si>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</si>
  <si>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</si>
  <si>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</si>
  <si>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</si>
  <si>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</si>
  <si>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</si>
  <si>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</si>
  <si>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</si>
  <si>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</si>
  <si>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</si>
  <si>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</si>
  <si>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</si>
  <si>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</si>
  <si>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</si>
  <si>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</si>
  <si>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</si>
  <si>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</si>
  <si>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</si>
  <si>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</si>
  <si>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</si>
  <si>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</si>
  <si>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</si>
  <si>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</si>
  <si>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</si>
  <si>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</si>
  <si>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</si>
  <si>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</si>
  <si>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</si>
  <si>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</si>
  <si>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</si>
  <si>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</si>
  <si>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</si>
  <si>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</si>
  <si>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</si>
  <si>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</si>
  <si>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</si>
  <si>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</si>
  <si>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</si>
  <si>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</si>
  <si>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</si>
  <si>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</si>
  <si>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</si>
  <si>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</si>
  <si>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</si>
  <si>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</si>
  <si>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</si>
  <si>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</si>
  <si>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</si>
  <si>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</si>
  <si>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</si>
  <si>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</si>
  <si>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</si>
  <si>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</si>
  <si>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</si>
  <si>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</si>
  <si>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</si>
  <si>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</si>
  <si>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</si>
  <si>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</si>
  <si>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</si>
  <si>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</si>
  <si>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</si>
  <si>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</si>
  <si>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</si>
  <si>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</si>
  <si>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</si>
  <si>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</si>
  <si>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</si>
  <si>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</si>
  <si>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</si>
  <si>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</si>
  <si>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</si>
  <si>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</si>
  <si>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</si>
  <si>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</si>
  <si>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</si>
  <si>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</si>
  <si>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</si>
  <si>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</si>
  <si>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</si>
  <si>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</si>
  <si>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</si>
  <si>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</si>
  <si>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</si>
  <si>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</si>
  <si>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</si>
  <si>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</si>
  <si>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</si>
  <si>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</si>
  <si>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</si>
  <si>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</si>
  <si>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</si>
  <si>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</si>
  <si>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</si>
  <si>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</si>
  <si>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</si>
  <si>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</si>
  <si>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</si>
  <si>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</si>
  <si>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</si>
  <si>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</si>
  <si>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</si>
  <si>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</si>
  <si>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</si>
  <si>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</si>
  <si>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</si>
  <si>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</si>
  <si>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</si>
  <si>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</si>
  <si>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</si>
  <si>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</si>
  <si>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</si>
  <si>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</si>
  <si>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</si>
  <si>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</si>
  <si>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</si>
  <si>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</si>
  <si>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</si>
  <si>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</si>
  <si>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</si>
  <si>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</si>
  <si>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</si>
  <si>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</si>
  <si>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</si>
  <si>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</si>
  <si>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</si>
  <si>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</si>
  <si>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</si>
  <si>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</si>
  <si>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</si>
  <si>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</si>
  <si>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</si>
  <si>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</si>
  <si>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</si>
  <si>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</si>
  <si>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</si>
  <si>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</si>
  <si>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</si>
  <si>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</si>
  <si>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</si>
  <si>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</si>
  <si>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</si>
  <si>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</si>
  <si>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</si>
  <si>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</si>
  <si>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</si>
  <si>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</si>
  <si>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</si>
  <si>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</si>
  <si>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</si>
  <si>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</si>
  <si>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</si>
  <si>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</si>
  <si>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</si>
  <si>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</si>
  <si>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</si>
  <si>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</si>
  <si>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</si>
  <si>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</si>
  <si>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</si>
  <si>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</si>
  <si>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</si>
  <si>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</si>
  <si>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</si>
  <si>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</si>
  <si>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</si>
  <si>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</si>
  <si>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</si>
  <si>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</si>
  <si>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</si>
  <si>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</si>
  <si>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</si>
  <si>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</si>
  <si>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</si>
  <si>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</si>
  <si>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</si>
  <si>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</si>
  <si>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</si>
  <si>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</si>
  <si>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</si>
  <si>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</si>
  <si>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</si>
  <si>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</si>
  <si>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</si>
  <si>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</si>
  <si>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</si>
  <si>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</si>
  <si>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</si>
  <si>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</si>
  <si>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</si>
  <si>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</si>
  <si>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</si>
  <si>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</si>
  <si>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</si>
  <si>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</si>
  <si>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</si>
  <si>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</si>
  <si>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</si>
  <si>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</si>
  <si>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</si>
  <si>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</si>
  <si>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</si>
  <si>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</si>
  <si>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</si>
  <si>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</si>
  <si>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</si>
  <si>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</si>
  <si>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</si>
  <si>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</si>
  <si>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</si>
  <si>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</si>
  <si>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</si>
  <si>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</si>
  <si>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</si>
  <si>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</si>
  <si>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</si>
  <si>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</si>
  <si>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</si>
  <si>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</si>
  <si>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</si>
  <si>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</si>
  <si>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</si>
  <si>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</si>
  <si>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</si>
  <si>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</si>
  <si>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</si>
  <si>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</si>
  <si>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</si>
  <si>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</si>
  <si>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</si>
  <si>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</si>
  <si>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</si>
  <si>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</si>
  <si>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</si>
  <si>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</si>
  <si>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</si>
  <si>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</si>
  <si>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</si>
  <si>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</si>
  <si>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</si>
  <si>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</si>
  <si>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</si>
  <si>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</si>
  <si>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</si>
  <si>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</si>
  <si>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</si>
  <si>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</si>
  <si>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</si>
  <si>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</si>
  <si>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</si>
  <si>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</si>
  <si>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</si>
  <si>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</si>
  <si>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</si>
  <si>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</si>
  <si>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</si>
  <si>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</si>
  <si>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</si>
  <si>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</si>
  <si>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</si>
  <si>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</si>
  <si>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</si>
  <si>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</si>
  <si>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</si>
  <si>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</si>
  <si>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</si>
  <si>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</si>
  <si>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</si>
  <si>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</si>
  <si>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</si>
  <si>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</si>
  <si>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</si>
  <si>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</si>
  <si>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</si>
  <si>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</si>
  <si>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</si>
  <si>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</si>
  <si>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</si>
  <si>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</si>
  <si>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</si>
  <si>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</si>
  <si>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</si>
  <si>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</si>
  <si>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</si>
  <si>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</si>
  <si>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</si>
  <si>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</si>
  <si>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</si>
  <si>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</si>
  <si>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</si>
  <si>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</si>
  <si>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</si>
  <si>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</si>
  <si>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</si>
  <si>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</si>
  <si>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</si>
  <si>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</si>
  <si>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</si>
  <si>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</si>
  <si>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</si>
  <si>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</si>
  <si>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</si>
  <si>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</si>
  <si>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</si>
  <si>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</si>
  <si>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</si>
  <si>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</si>
  <si>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</si>
  <si>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</si>
  <si>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</si>
  <si>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</si>
  <si>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</si>
  <si>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</si>
  <si>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</si>
  <si>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</si>
  <si>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</si>
  <si>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</si>
  <si>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</si>
  <si>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</si>
  <si>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</si>
  <si>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</si>
  <si>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</si>
  <si>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</si>
  <si>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</si>
  <si>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</si>
  <si>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</si>
  <si>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</si>
  <si>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</si>
  <si>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</si>
  <si>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</si>
  <si>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</si>
  <si>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</si>
  <si>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</si>
  <si>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</si>
  <si>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</si>
  <si>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</si>
  <si>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</si>
  <si>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</si>
  <si>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</si>
  <si>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</si>
  <si>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</si>
  <si>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</si>
  <si>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</si>
  <si>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</si>
  <si>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</si>
  <si>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</si>
  <si>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</si>
  <si>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</si>
  <si>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</si>
  <si>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</si>
  <si>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</si>
  <si>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</si>
  <si>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</si>
  <si>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</si>
  <si>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</si>
  <si>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</si>
  <si>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</si>
  <si>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</si>
  <si>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</si>
  <si>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</si>
  <si>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</si>
  <si>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</si>
  <si>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</si>
  <si>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</si>
  <si>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</si>
  <si>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</si>
  <si>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</si>
  <si>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</si>
  <si>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</si>
  <si>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</si>
  <si>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</si>
  <si>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</si>
  <si>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</si>
  <si>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</si>
  <si>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</si>
  <si>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</si>
  <si>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</si>
  <si>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</si>
  <si>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</si>
  <si>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</si>
  <si>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</si>
  <si>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</si>
  <si>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</si>
  <si>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</si>
  <si>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</si>
  <si>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</si>
  <si>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</si>
  <si>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</si>
  <si>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</si>
  <si>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</si>
  <si>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</si>
  <si>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</si>
  <si>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</si>
  <si>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</si>
  <si>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</si>
  <si>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</si>
  <si>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</si>
  <si>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</si>
  <si>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</si>
  <si>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</si>
  <si>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</si>
  <si>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</si>
  <si>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</si>
  <si>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</si>
  <si>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</si>
  <si>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</si>
  <si>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</si>
  <si>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</si>
  <si>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</si>
  <si>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</si>
  <si>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</si>
  <si>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</si>
  <si>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</si>
  <si>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</si>
  <si>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</si>
  <si>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</si>
  <si>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</si>
  <si>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</si>
  <si>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</si>
  <si>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</si>
  <si>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</si>
  <si>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</si>
  <si>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</si>
  <si>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</si>
  <si>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</si>
  <si>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</si>
  <si>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</si>
  <si>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</si>
  <si>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</si>
  <si>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</si>
  <si>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</si>
  <si>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</si>
  <si>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</si>
  <si>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</si>
  <si>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</si>
  <si>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</si>
  <si>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</si>
  <si>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</si>
  <si>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</si>
  <si>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</si>
  <si>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</si>
  <si>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</si>
  <si>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</si>
  <si>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</si>
  <si>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</si>
  <si>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</si>
  <si>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</si>
  <si>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</si>
  <si>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</si>
  <si>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</si>
  <si>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</si>
  <si>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</si>
  <si>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</si>
  <si>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</si>
  <si>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</si>
  <si>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</si>
  <si>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</si>
  <si>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</si>
  <si>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</si>
  <si>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</si>
  <si>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</si>
  <si>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</si>
  <si>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</si>
  <si>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</si>
  <si>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</si>
  <si>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</si>
  <si>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</si>
  <si>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</si>
  <si>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</si>
  <si>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</si>
  <si>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</si>
  <si>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</si>
  <si>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</si>
  <si>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</si>
  <si>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</si>
  <si>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</si>
  <si>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</si>
  <si>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</si>
  <si>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</si>
  <si>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</si>
  <si>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</si>
  <si>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</si>
  <si>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</si>
  <si>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</si>
  <si>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</si>
  <si>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</si>
  <si>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</si>
  <si>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</si>
  <si>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</si>
  <si>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</si>
  <si>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</si>
  <si>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</si>
  <si>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</si>
  <si>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</si>
  <si>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</si>
  <si>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</si>
  <si>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</si>
  <si>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</si>
  <si>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</si>
  <si>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</si>
  <si>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</si>
  <si>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</si>
  <si>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</si>
  <si>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</si>
  <si>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</si>
  <si>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</si>
  <si>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</si>
  <si>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</si>
  <si>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</si>
  <si>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</si>
  <si>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</si>
  <si>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</si>
  <si>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</si>
  <si>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</si>
  <si>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</si>
  <si>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</si>
  <si>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</si>
  <si>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</si>
  <si>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</si>
  <si>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</si>
  <si>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</si>
  <si>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</si>
  <si>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</si>
  <si>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</si>
  <si>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</si>
  <si>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</si>
  <si>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</si>
  <si>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</si>
  <si>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</si>
  <si>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</si>
  <si>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</si>
  <si>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</si>
  <si>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</si>
  <si>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</si>
  <si>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</si>
  <si>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</si>
  <si>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</si>
  <si>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</si>
  <si>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</si>
  <si>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</si>
  <si>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</si>
  <si>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</si>
  <si>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</si>
  <si>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</si>
  <si>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</si>
  <si>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</si>
  <si>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</si>
  <si>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</si>
  <si>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</si>
  <si>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</si>
  <si>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</si>
  <si>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</si>
  <si>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</si>
  <si>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</si>
  <si>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</si>
  <si>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</si>
  <si>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</si>
  <si>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</si>
  <si>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</si>
  <si>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</si>
  <si>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</si>
  <si>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</si>
  <si>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</si>
  <si>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</si>
  <si>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</si>
  <si>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</si>
  <si>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</si>
  <si>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</si>
  <si>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</si>
  <si>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</si>
  <si>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</si>
  <si>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</si>
  <si>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</si>
  <si>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</si>
  <si>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</si>
  <si>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</si>
  <si>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</si>
  <si>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</si>
  <si>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</si>
  <si>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</si>
  <si>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</si>
  <si>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</si>
  <si>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</si>
  <si>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</si>
  <si>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</si>
  <si>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</si>
  <si>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</si>
  <si>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</si>
  <si>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</si>
  <si>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</si>
  <si>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</si>
  <si>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</si>
  <si>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</si>
  <si>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</si>
  <si>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</si>
  <si>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</si>
  <si>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</si>
  <si>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</si>
  <si>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</si>
  <si>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</si>
  <si>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</si>
  <si>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</si>
  <si>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</si>
  <si>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</si>
  <si>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</si>
  <si>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</si>
  <si>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</si>
  <si>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</si>
  <si>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</si>
  <si>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</si>
  <si>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</si>
  <si>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</si>
  <si>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</si>
  <si>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</si>
  <si>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</si>
  <si>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</si>
  <si>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</si>
  <si>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</si>
  <si>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</si>
  <si>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</si>
  <si>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</si>
  <si>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</si>
  <si>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</si>
  <si>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</si>
  <si>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</si>
  <si>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</si>
  <si>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</si>
  <si>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</si>
  <si>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</si>
  <si>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</si>
  <si>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</si>
  <si>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</si>
  <si>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</si>
  <si>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</si>
  <si>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</si>
  <si>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</si>
  <si>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</si>
  <si>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</si>
  <si>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</si>
  <si>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</si>
  <si>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</si>
  <si>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</si>
  <si>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</si>
  <si>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</si>
  <si>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</si>
  <si>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</si>
  <si>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</si>
  <si>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</si>
  <si>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</si>
  <si>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</si>
  <si>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</si>
  <si>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</si>
  <si>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</si>
  <si>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</si>
  <si>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</si>
  <si>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</si>
  <si>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</si>
  <si>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</si>
  <si>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</si>
  <si>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</si>
  <si>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</si>
  <si>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</si>
  <si>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</si>
  <si>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</si>
  <si>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</si>
  <si>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</si>
  <si>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</si>
  <si>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</si>
  <si>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</si>
  <si>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</si>
  <si>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</si>
  <si>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</si>
  <si>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</si>
  <si>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</si>
  <si>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</si>
  <si>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</si>
  <si>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</si>
  <si>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</si>
  <si>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</si>
  <si>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</si>
  <si>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</si>
  <si>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</si>
  <si>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</si>
  <si>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</si>
  <si>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</si>
  <si>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</si>
  <si>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</si>
  <si>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</si>
  <si>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</si>
  <si>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</si>
  <si>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</si>
  <si>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</si>
  <si>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</si>
  <si>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</si>
  <si>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</si>
  <si>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</si>
  <si>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</si>
  <si>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</si>
  <si>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</si>
  <si>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</si>
  <si>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</si>
  <si>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</si>
  <si>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</si>
  <si>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</si>
  <si>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</si>
  <si>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</si>
  <si>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</si>
  <si>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</si>
  <si>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</si>
  <si>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</si>
  <si>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</si>
  <si>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</si>
  <si>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</si>
  <si>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</si>
  <si>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</si>
  <si>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</si>
  <si>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</si>
  <si>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</si>
  <si>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</si>
  <si>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</si>
  <si>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</si>
  <si>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</si>
  <si>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</si>
  <si>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</si>
  <si>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</si>
  <si>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</si>
  <si>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</si>
  <si>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</si>
  <si>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</si>
  <si>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</si>
  <si>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</si>
  <si>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</si>
  <si>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</si>
  <si>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</si>
  <si>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</si>
  <si>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</si>
  <si>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</si>
  <si>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</si>
  <si>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</si>
  <si>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</si>
  <si>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</si>
  <si>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</si>
  <si>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</si>
  <si>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</si>
  <si>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</si>
  <si>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</si>
  <si>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</si>
  <si>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</si>
  <si>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</si>
  <si>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</si>
  <si>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</si>
  <si>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</si>
  <si>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</si>
  <si>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</si>
  <si>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</si>
  <si>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</si>
  <si>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</si>
  <si>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</si>
  <si>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</si>
  <si>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</si>
  <si>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</si>
  <si>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</si>
  <si>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</si>
  <si>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</si>
  <si>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</si>
  <si>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</si>
  <si>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</si>
  <si>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</si>
  <si>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</si>
  <si>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</si>
  <si>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</si>
  <si>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</si>
  <si>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</si>
  <si>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</si>
  <si>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</si>
  <si>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</si>
  <si>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</si>
  <si>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</si>
  <si>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</si>
  <si>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</si>
  <si>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</si>
  <si>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</si>
  <si>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</si>
  <si>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</si>
  <si>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</si>
  <si>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</si>
  <si>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</si>
  <si>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</si>
  <si>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</si>
  <si>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</si>
  <si>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</si>
  <si>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</si>
  <si>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</si>
  <si>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</si>
  <si>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</si>
  <si>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</si>
  <si>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</si>
  <si>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</si>
  <si>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</si>
  <si>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</si>
  <si>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</si>
  <si>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</si>
  <si>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</si>
  <si>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</si>
  <si>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</si>
  <si>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</si>
  <si>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</si>
  <si>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</si>
  <si>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</si>
  <si>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</si>
  <si>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</si>
  <si>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</si>
  <si>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</si>
  <si>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</si>
  <si>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</si>
  <si>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</si>
  <si>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</si>
  <si>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</si>
  <si>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</si>
  <si>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</si>
  <si>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</si>
  <si>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</si>
  <si>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</si>
  <si>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</si>
  <si>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</si>
  <si>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</si>
  <si>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</si>
  <si>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</si>
  <si>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</si>
  <si>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</si>
  <si>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</si>
  <si>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</si>
  <si>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</si>
  <si>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</si>
  <si>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</si>
  <si>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</si>
  <si>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</si>
  <si>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</si>
  <si>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</si>
  <si>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</si>
  <si>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</si>
  <si>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</si>
  <si>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</si>
  <si>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</si>
  <si>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</si>
  <si>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</si>
  <si>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</si>
  <si>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</si>
  <si>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</si>
  <si>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</si>
  <si>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</si>
  <si>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</si>
  <si>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</si>
  <si>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</si>
  <si>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</si>
  <si>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</si>
  <si>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</si>
  <si>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</si>
  <si>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</si>
  <si>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</si>
  <si>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</si>
  <si>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</si>
  <si>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</si>
  <si>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</si>
  <si>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</si>
  <si>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</si>
  <si>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</si>
  <si>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</si>
  <si>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</si>
  <si>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</si>
  <si>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</si>
  <si>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</si>
  <si>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</si>
  <si>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</si>
  <si>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</si>
  <si>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</si>
  <si>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</si>
  <si>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</si>
  <si>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</si>
  <si>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</si>
  <si>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</si>
  <si>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</si>
  <si>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</si>
  <si>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</si>
  <si>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</si>
  <si>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</si>
  <si>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</si>
  <si>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</si>
  <si>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</si>
  <si>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</si>
  <si>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</si>
  <si>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</si>
  <si>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</si>
  <si>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</si>
  <si>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</si>
  <si>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</si>
  <si>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</si>
  <si>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</si>
  <si>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</si>
  <si>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</si>
  <si>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</si>
  <si>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</si>
  <si>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</si>
  <si>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</si>
  <si>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</si>
  <si>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</si>
  <si>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</si>
  <si>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</si>
  <si>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</si>
  <si>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</si>
  <si>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</si>
  <si>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</si>
  <si>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</si>
  <si>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</si>
  <si>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</si>
  <si>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</si>
  <si>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</si>
  <si>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</si>
  <si>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</si>
  <si>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</si>
  <si>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</si>
  <si>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</si>
  <si>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</si>
  <si>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</si>
  <si>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</si>
  <si>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</si>
  <si>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</si>
  <si>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</si>
  <si>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</si>
  <si>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</si>
  <si>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</si>
  <si>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</si>
  <si>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</si>
  <si>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</si>
  <si>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</si>
  <si>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</si>
  <si>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</si>
  <si>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</si>
  <si>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</si>
  <si>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</si>
  <si>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</si>
  <si>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</si>
  <si>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</si>
  <si>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</si>
  <si>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</si>
  <si>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</si>
  <si>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</si>
  <si>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</si>
  <si>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</si>
  <si>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</si>
  <si>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</si>
  <si>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</si>
  <si>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</si>
  <si>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</si>
  <si>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</si>
  <si>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</si>
  <si>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</si>
  <si>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</si>
  <si>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</si>
  <si>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</si>
  <si>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</si>
  <si>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</si>
  <si>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</si>
  <si>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</si>
  <si>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</si>
  <si>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</si>
  <si>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</si>
  <si>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</si>
  <si>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</si>
  <si>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</si>
  <si>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</si>
  <si>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</si>
  <si>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</si>
  <si>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</si>
  <si>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</si>
  <si>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</si>
  <si>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</si>
  <si>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</si>
  <si>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</si>
  <si>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</si>
  <si>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</si>
  <si>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</si>
  <si>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</si>
  <si>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</si>
  <si>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</si>
  <si>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</si>
  <si>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</si>
  <si>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</si>
  <si>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</si>
  <si>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</si>
  <si>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</si>
  <si>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</si>
  <si>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</si>
  <si>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</si>
  <si>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</si>
  <si>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</si>
  <si>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</si>
  <si>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</si>
  <si>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</si>
  <si>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</si>
  <si>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</si>
  <si>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</si>
  <si>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</si>
  <si>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</si>
  <si>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</si>
  <si>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</si>
  <si>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</si>
  <si>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</si>
  <si>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</si>
  <si>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</si>
  <si>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</si>
  <si>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</si>
  <si>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</si>
  <si>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</si>
  <si>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</si>
  <si>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</si>
  <si>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</si>
  <si>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</si>
  <si>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</si>
  <si>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</si>
  <si>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</si>
  <si>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</si>
  <si>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</si>
  <si>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</si>
  <si>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</si>
  <si>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</si>
  <si>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</si>
  <si>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</si>
  <si>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</si>
  <si>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</si>
  <si>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</si>
  <si>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</si>
  <si>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</si>
  <si>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</si>
  <si>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</si>
  <si>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</si>
  <si>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</si>
  <si>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</si>
  <si>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</si>
  <si>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</si>
  <si>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</si>
  <si>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</si>
  <si>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</si>
  <si>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</si>
  <si>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</si>
  <si>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</si>
  <si>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</si>
  <si>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</si>
  <si>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</si>
  <si>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</si>
  <si>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</si>
  <si>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</si>
  <si>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</si>
  <si>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</si>
  <si>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</si>
  <si>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</si>
  <si>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</si>
  <si>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</si>
  <si>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</si>
  <si>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</si>
  <si>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</si>
  <si>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</si>
  <si>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</si>
  <si>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</si>
  <si>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</si>
  <si>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</si>
  <si>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</si>
  <si>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</si>
  <si>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</si>
  <si>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</si>
  <si>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</si>
  <si>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</si>
  <si>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</si>
  <si>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</si>
  <si>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</si>
  <si>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</si>
  <si>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</si>
  <si>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</si>
  <si>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</si>
  <si>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</si>
  <si>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</si>
  <si>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</si>
  <si>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</si>
  <si>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</si>
  <si>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</si>
  <si>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</si>
  <si>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</si>
  <si>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</si>
  <si>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</si>
  <si>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</si>
  <si>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</si>
  <si>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</si>
  <si>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</si>
  <si>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</si>
  <si>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</si>
  <si>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</si>
  <si>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</si>
  <si>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</si>
  <si>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</si>
  <si>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</si>
  <si>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</si>
  <si>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</si>
  <si>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</si>
  <si>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</si>
  <si>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</si>
  <si>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</si>
  <si>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</si>
  <si>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</si>
  <si>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</si>
  <si>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</si>
  <si>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</si>
  <si>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</si>
  <si>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</si>
  <si>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</si>
  <si>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</si>
  <si>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</si>
  <si>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</si>
  <si>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</si>
  <si>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</si>
  <si>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</si>
  <si>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</si>
  <si>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</si>
  <si>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</si>
  <si>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</si>
  <si>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</si>
  <si>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</si>
  <si>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</si>
  <si>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</si>
  <si>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</si>
  <si>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</si>
  <si>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</si>
  <si>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</si>
  <si>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</si>
  <si>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</si>
  <si>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</si>
  <si>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</si>
  <si>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</si>
  <si>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</si>
  <si>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</si>
  <si>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</si>
  <si>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</si>
  <si>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</si>
  <si>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</si>
  <si>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</si>
  <si>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</si>
  <si>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</si>
  <si>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</si>
  <si>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</si>
  <si>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</si>
  <si>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</si>
  <si>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</si>
  <si>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</si>
  <si>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</si>
  <si>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</si>
  <si>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</si>
  <si>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</si>
  <si>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</si>
  <si>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</si>
  <si>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</si>
  <si>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</si>
  <si>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</si>
  <si>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</si>
  <si>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</si>
  <si>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</si>
  <si>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</si>
  <si>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</si>
  <si>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</si>
  <si>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</si>
  <si>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</si>
  <si>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</si>
  <si>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</si>
  <si>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</si>
  <si>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</si>
  <si>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</si>
  <si>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</si>
  <si>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</si>
  <si>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</si>
  <si>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</si>
  <si>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</si>
  <si>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</si>
  <si>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</si>
  <si>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</si>
  <si>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</si>
  <si>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</si>
  <si>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</si>
  <si>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</si>
  <si>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</si>
  <si>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</si>
  <si>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</si>
  <si>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</si>
  <si>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</si>
  <si>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</si>
  <si>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</si>
  <si>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</si>
  <si>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</si>
  <si>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</si>
  <si>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</si>
  <si>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</si>
  <si>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</si>
  <si>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</si>
  <si>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</si>
  <si>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</si>
  <si>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</si>
  <si>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</si>
  <si>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</si>
  <si>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</si>
  <si>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</si>
  <si>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</si>
  <si>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</si>
  <si>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</si>
  <si>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</si>
  <si>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</si>
  <si>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</si>
  <si>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</si>
  <si>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</si>
  <si>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</si>
  <si>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</si>
  <si>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</si>
  <si>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</si>
  <si>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</si>
  <si>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</si>
  <si>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</si>
  <si>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</si>
  <si>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</si>
  <si>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</si>
  <si>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</si>
  <si>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</si>
  <si>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</si>
  <si>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</si>
  <si>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</si>
  <si>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</si>
  <si>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</si>
  <si>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</si>
  <si>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</si>
  <si>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</si>
  <si>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</si>
  <si>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</si>
  <si>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</si>
  <si>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</si>
  <si>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</si>
  <si>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</si>
  <si>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</si>
  <si>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</si>
  <si>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</si>
  <si>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</si>
  <si>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</si>
  <si>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</si>
  <si>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</si>
  <si>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</si>
  <si>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</si>
  <si>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</si>
  <si>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</si>
  <si>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</si>
  <si>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</si>
  <si>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</si>
  <si>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</si>
  <si>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</si>
  <si>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</si>
  <si>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</si>
  <si>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</si>
  <si>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</si>
  <si>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</si>
  <si>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</si>
  <si>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</si>
  <si>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</si>
  <si>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</si>
  <si>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</si>
  <si>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</si>
  <si>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</si>
  <si>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</si>
  <si>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</si>
  <si>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</si>
  <si>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</si>
  <si>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</si>
  <si>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</si>
  <si>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</si>
  <si>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</si>
  <si>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</si>
  <si>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</si>
  <si>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</si>
  <si>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</si>
  <si>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</si>
  <si>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</si>
  <si>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</si>
  <si>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</si>
  <si>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</si>
  <si>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</si>
  <si>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</si>
  <si>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</si>
  <si>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</si>
  <si>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</si>
  <si>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</si>
  <si>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</si>
  <si>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</si>
  <si>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</si>
  <si>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</si>
  <si>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</si>
  <si>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</si>
  <si>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</si>
  <si>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</si>
  <si>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</si>
  <si>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</si>
  <si>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</si>
  <si>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</si>
  <si>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</si>
  <si>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</si>
  <si>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</si>
  <si>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</si>
  <si>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</si>
  <si>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</si>
  <si>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</si>
  <si>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</si>
  <si>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</si>
  <si>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</si>
  <si>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</si>
  <si>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</si>
  <si>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</si>
  <si>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</si>
  <si>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</si>
  <si>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</si>
  <si>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</si>
  <si>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</si>
  <si>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</si>
  <si>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</si>
  <si>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</si>
  <si>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</si>
  <si>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</si>
  <si>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</si>
  <si>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</si>
  <si>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</si>
  <si>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</si>
  <si>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</si>
  <si>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</si>
  <si>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</si>
  <si>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</si>
  <si>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</si>
  <si>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</si>
  <si>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</si>
  <si>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</si>
  <si>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</si>
  <si>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</si>
  <si>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</si>
  <si>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</si>
  <si>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</si>
  <si>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</si>
  <si>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</si>
  <si>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</si>
  <si>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</si>
  <si>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</si>
  <si>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</si>
  <si>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</si>
  <si>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</si>
  <si>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</si>
  <si>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</si>
  <si>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</si>
  <si>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</si>
  <si>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</si>
  <si>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</si>
  <si>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</si>
  <si>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</si>
  <si>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</si>
  <si>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</si>
  <si>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</si>
  <si>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</si>
  <si>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</si>
  <si>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</si>
  <si>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</si>
  <si>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</si>
  <si>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</si>
  <si>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</si>
  <si>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</si>
  <si>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</si>
  <si>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</si>
  <si>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</si>
  <si>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</si>
  <si>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</si>
  <si>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</si>
  <si>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</si>
  <si>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</si>
  <si>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</si>
  <si>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</si>
  <si>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</si>
  <si>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</si>
  <si>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</si>
  <si>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</si>
  <si>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</si>
  <si>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</si>
  <si>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</si>
  <si>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</si>
  <si>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</si>
  <si>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</si>
  <si>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</si>
  <si>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</si>
  <si>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</si>
  <si>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</si>
  <si>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</si>
  <si>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</si>
  <si>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</si>
  <si>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</si>
  <si>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</si>
  <si>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</si>
  <si>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</si>
  <si>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</si>
  <si>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</si>
  <si>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</si>
  <si>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</si>
  <si>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</si>
  <si>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</si>
  <si>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</si>
  <si>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</si>
  <si>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</si>
  <si>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</si>
  <si>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</si>
  <si>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</si>
  <si>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</si>
  <si>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</si>
  <si>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</si>
  <si>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</si>
  <si>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</si>
  <si>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</si>
  <si>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</si>
  <si>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</si>
  <si>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</si>
  <si>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</si>
  <si>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</si>
  <si>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</si>
  <si>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</si>
  <si>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</si>
  <si>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</si>
  <si>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</si>
  <si>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</si>
  <si>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</si>
  <si>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</si>
  <si>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</si>
  <si>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</si>
  <si>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</si>
  <si>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</si>
  <si>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</si>
  <si>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</si>
  <si>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</si>
  <si>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</si>
  <si>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</si>
  <si>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</si>
  <si>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</si>
  <si>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</si>
  <si>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</si>
  <si>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</si>
  <si>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</si>
  <si>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</si>
  <si>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</si>
  <si>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</si>
  <si>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</si>
  <si>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</si>
  <si>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</si>
  <si>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</si>
  <si>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</si>
  <si>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</si>
  <si>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</si>
  <si>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</si>
  <si>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</si>
  <si>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</si>
  <si>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</si>
  <si>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</si>
  <si>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</si>
  <si>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</si>
  <si>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</si>
  <si>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</si>
  <si>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</si>
  <si>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</si>
  <si>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</si>
  <si>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</si>
  <si>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</si>
  <si>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</si>
  <si>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</si>
  <si>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</si>
  <si>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</si>
  <si>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</si>
  <si>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</si>
  <si>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</si>
  <si>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</si>
  <si>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</si>
  <si>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</si>
  <si>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</si>
  <si>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</si>
  <si>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</si>
  <si>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</si>
  <si>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</si>
  <si>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</si>
  <si>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</si>
  <si>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</si>
  <si>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</si>
  <si>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</si>
  <si>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</si>
  <si>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</si>
  <si>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</si>
  <si>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</si>
  <si>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</si>
  <si>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</si>
  <si>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</si>
  <si>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</si>
  <si>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</si>
  <si>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</si>
  <si>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</si>
  <si>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</si>
  <si>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</si>
  <si>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</si>
  <si>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</si>
  <si>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</si>
  <si>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</si>
  <si>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</si>
  <si>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</si>
  <si>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</si>
  <si>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</si>
  <si>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</si>
  <si>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</si>
  <si>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</si>
  <si>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</si>
  <si>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</si>
  <si>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</si>
  <si>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</si>
  <si>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</si>
  <si>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</si>
  <si>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</si>
  <si>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</si>
  <si>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</si>
  <si>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</si>
  <si>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</si>
  <si>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</si>
  <si>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</si>
  <si>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</si>
  <si>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</si>
  <si>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</si>
  <si>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</si>
  <si>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</si>
  <si>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</si>
  <si>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</si>
  <si>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</si>
  <si>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</si>
  <si>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</si>
  <si>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</si>
  <si>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</si>
  <si>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</si>
  <si>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</si>
  <si>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</si>
  <si>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</si>
  <si>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</si>
  <si>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</si>
  <si>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</si>
  <si>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</si>
  <si>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</si>
  <si>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</si>
  <si>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</si>
  <si>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</si>
  <si>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</si>
  <si>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</si>
  <si>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</si>
  <si>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</si>
  <si>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</si>
  <si>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</si>
  <si>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</si>
  <si>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</si>
  <si>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</si>
  <si>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</si>
  <si>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</si>
  <si>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</si>
  <si>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</si>
  <si>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</si>
  <si>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</si>
  <si>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</si>
  <si>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</si>
  <si>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</si>
  <si>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</si>
  <si>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</si>
  <si>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</si>
  <si>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</si>
  <si>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</si>
  <si>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</si>
  <si>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</si>
  <si>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</si>
  <si>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</si>
  <si>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</si>
  <si>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</si>
  <si>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</si>
  <si>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</si>
  <si>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</si>
  <si>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</si>
  <si>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</si>
  <si>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</si>
  <si>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</si>
  <si>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</si>
  <si>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</si>
  <si>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</si>
  <si>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</si>
  <si>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</si>
  <si>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</si>
  <si>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</si>
  <si>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</si>
  <si>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</si>
  <si>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</si>
  <si>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</si>
  <si>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</si>
  <si>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</si>
  <si>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</si>
  <si>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</si>
  <si>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</si>
  <si>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</si>
  <si>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</si>
  <si>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</si>
  <si>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</si>
  <si>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</si>
  <si>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</si>
  <si>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</si>
  <si>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</si>
  <si>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</si>
  <si>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</si>
  <si>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</si>
  <si>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</si>
  <si>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</si>
  <si>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</si>
  <si>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</si>
  <si>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</si>
  <si>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</si>
  <si>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</si>
  <si>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</si>
  <si>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</si>
  <si>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</si>
  <si>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</si>
  <si>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</si>
  <si>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</si>
  <si>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</si>
  <si>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</si>
  <si>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</si>
  <si>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</si>
  <si>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</si>
  <si>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</si>
  <si>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</si>
  <si>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</si>
  <si>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ZERE</t>
  </si>
  <si>
    <t>05122720</t>
  </si>
  <si>
    <t>18310006400033</t>
  </si>
  <si>
    <t>Agence de l'Eau Adour-Garonne</t>
  </si>
  <si>
    <t>34255833500077</t>
  </si>
  <si>
    <t>AQUASCOP BIOLOGIE site de Monptellier</t>
  </si>
  <si>
    <t>JOYCE LAMBERT, DAMIEN RICARD</t>
  </si>
  <si>
    <t>IBMR standard</t>
  </si>
  <si>
    <t>DROITE</t>
  </si>
  <si>
    <t>ETIAGE NORMAL</t>
  </si>
  <si>
    <t>ENSOLEILLE</t>
  </si>
  <si>
    <t>NULLE</t>
  </si>
  <si>
    <t>OUI</t>
  </si>
  <si>
    <t>peu abondant</t>
  </si>
  <si>
    <t>IBMR-18-M96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</si>
</sst>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2" sqref="B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5285</v>
      </c>
      <c r="D6" s="14" t="s">
        <v>2057</v>
      </c>
      <c r="E6" s="54"/>
    </row>
    <row r="7" spans="1:8" ht="30">
      <c r="A7" s="48" t="s">
        <v>2266</v>
      </c>
      <c r="B7" s="45" t="s">
        <v>5289</v>
      </c>
      <c r="D7" s="14" t="s">
        <v>2060</v>
      </c>
      <c r="E7" s="53" t="s">
        <v>5286</v>
      </c>
      <c r="G7" s="89" t="s">
        <v>2276</v>
      </c>
      <c r="H7" s="90"/>
    </row>
    <row r="8" spans="1:8" ht="15">
      <c r="A8" s="10" t="s">
        <v>2280</v>
      </c>
      <c r="B8" s="50" t="s">
        <v>5284</v>
      </c>
      <c r="D8" s="10" t="s">
        <v>2282</v>
      </c>
      <c r="E8" s="51" t="s">
        <v>5287</v>
      </c>
      <c r="G8" s="91"/>
      <c r="H8" s="92"/>
    </row>
    <row r="9" spans="1:8" ht="30">
      <c r="A9" s="48" t="s">
        <v>2267</v>
      </c>
      <c r="B9" s="45" t="s">
        <v>5283</v>
      </c>
      <c r="D9" s="10" t="s">
        <v>2265</v>
      </c>
      <c r="E9" s="51" t="s">
        <v>5288</v>
      </c>
      <c r="G9" s="91"/>
      <c r="H9" s="92"/>
    </row>
    <row r="10" spans="1:8" ht="15">
      <c r="A10" s="10" t="s">
        <v>2059</v>
      </c>
      <c r="B10" s="46" t="s">
        <v>5283</v>
      </c>
      <c r="D10" s="10" t="s">
        <v>2283</v>
      </c>
      <c r="E10" s="51">
        <v>626372</v>
      </c>
      <c r="G10" s="91"/>
      <c r="H10" s="92"/>
    </row>
    <row r="11" spans="1:8" ht="15">
      <c r="A11" s="10" t="s">
        <v>2281</v>
      </c>
      <c r="B11" s="47">
        <v>43307</v>
      </c>
      <c r="D11" s="10" t="s">
        <v>2284</v>
      </c>
      <c r="E11" s="52">
        <v>6327928</v>
      </c>
      <c r="G11" s="91"/>
      <c r="H11" s="92"/>
    </row>
    <row r="12" spans="1:8" ht="15">
      <c r="A12" s="10" t="s">
        <v>2287</v>
      </c>
      <c r="B12" s="52" t="s">
        <v>5297</v>
      </c>
      <c r="D12" s="10" t="s">
        <v>2285</v>
      </c>
      <c r="E12" s="52">
        <v>626324</v>
      </c>
      <c r="G12" s="93"/>
      <c r="H12" s="94"/>
    </row>
    <row r="13" spans="1:5" ht="17.25" customHeight="1" thickBot="1">
      <c r="A13" s="2"/>
      <c r="B13" s="55"/>
      <c r="D13" s="10" t="s">
        <v>2286</v>
      </c>
      <c r="E13" s="52">
        <v>6328014</v>
      </c>
    </row>
    <row r="14" spans="1:5" s="58" customFormat="1" ht="15.75" thickBot="1">
      <c r="A14" s="85" t="s">
        <v>2061</v>
      </c>
      <c r="B14" s="86"/>
      <c r="C14" s="86"/>
      <c r="D14" s="86"/>
      <c r="E14" s="87"/>
    </row>
    <row r="15" spans="1:3" ht="15">
      <c r="A15" s="3" t="s">
        <v>2062</v>
      </c>
      <c r="B15" s="30" t="s">
        <v>5290</v>
      </c>
      <c r="C15" s="16"/>
    </row>
    <row r="16" spans="1:3" ht="15">
      <c r="A16" s="3" t="s">
        <v>2270</v>
      </c>
      <c r="B16" s="30" t="s">
        <v>5291</v>
      </c>
      <c r="C16" s="16"/>
    </row>
    <row r="17" spans="1:3" ht="15">
      <c r="A17" s="104" t="s">
        <v>2268</v>
      </c>
      <c r="B17" s="49" t="s">
        <v>2269</v>
      </c>
      <c r="C17" s="61">
        <f>E10</f>
        <v>626372</v>
      </c>
    </row>
    <row r="18" spans="1:3" ht="15">
      <c r="A18" s="105"/>
      <c r="B18" s="49" t="s">
        <v>2271</v>
      </c>
      <c r="C18" s="61">
        <f>E11</f>
        <v>6327928</v>
      </c>
    </row>
    <row r="19" spans="1:2" ht="15">
      <c r="A19" s="3" t="s">
        <v>2063</v>
      </c>
      <c r="B19" s="29">
        <v>225</v>
      </c>
    </row>
    <row r="20" spans="1:2" ht="15">
      <c r="A20" s="3" t="s">
        <v>2064</v>
      </c>
      <c r="B20" s="30" t="s">
        <v>5292</v>
      </c>
    </row>
    <row r="21" spans="1:2" ht="15">
      <c r="A21" s="3" t="s">
        <v>2065</v>
      </c>
      <c r="B21" s="30" t="s">
        <v>5293</v>
      </c>
    </row>
    <row r="22" spans="1:2" ht="15">
      <c r="A22" s="3" t="s">
        <v>2066</v>
      </c>
      <c r="B22" s="30" t="s">
        <v>5294</v>
      </c>
    </row>
    <row r="23" spans="1:2" ht="15">
      <c r="A23" s="3" t="s">
        <v>2272</v>
      </c>
      <c r="B23" s="30" t="s">
        <v>5295</v>
      </c>
    </row>
    <row r="24" spans="1:2" ht="15">
      <c r="A24" s="4" t="s">
        <v>2067</v>
      </c>
      <c r="B24" s="31">
        <v>100</v>
      </c>
    </row>
    <row r="25" spans="1:2" ht="15">
      <c r="A25" s="43" t="s">
        <v>2068</v>
      </c>
      <c r="B25" s="31">
        <v>1.1</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6</v>
      </c>
      <c r="D35" s="28" t="s">
        <v>2288</v>
      </c>
      <c r="E35" s="32">
        <v>94</v>
      </c>
    </row>
    <row r="36" spans="1:5" s="7" customFormat="1" ht="15" customHeight="1">
      <c r="A36" s="5" t="s">
        <v>2113</v>
      </c>
      <c r="B36" s="30">
        <v>10</v>
      </c>
      <c r="C36" s="6"/>
      <c r="D36" s="8" t="s">
        <v>2112</v>
      </c>
      <c r="E36" s="30">
        <v>90</v>
      </c>
    </row>
    <row r="37" spans="1:5" s="7" customFormat="1" ht="15" customHeight="1">
      <c r="A37" s="5" t="s">
        <v>2111</v>
      </c>
      <c r="B37" s="30">
        <v>0.7</v>
      </c>
      <c r="C37" s="6"/>
      <c r="D37" s="8" t="s">
        <v>2110</v>
      </c>
      <c r="E37" s="30">
        <v>1.1</v>
      </c>
    </row>
    <row r="38" spans="1:5" s="7" customFormat="1" ht="15" customHeight="1">
      <c r="A38" s="5" t="s">
        <v>2115</v>
      </c>
      <c r="B38" s="30">
        <v>70</v>
      </c>
      <c r="C38" s="6"/>
      <c r="D38" s="8" t="s">
        <v>2115</v>
      </c>
      <c r="E38" s="30">
        <v>71</v>
      </c>
    </row>
    <row r="39" spans="1:5" s="7" customFormat="1" ht="15" customHeight="1">
      <c r="A39" s="8" t="s">
        <v>2109</v>
      </c>
      <c r="B39" s="30" t="s">
        <v>5296</v>
      </c>
      <c r="C39" s="6"/>
      <c r="D39" s="8" t="s">
        <v>2109</v>
      </c>
      <c r="E39" s="30" t="s">
        <v>5296</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4</v>
      </c>
      <c r="C57" s="6"/>
      <c r="D57" s="14" t="s">
        <v>2095</v>
      </c>
      <c r="E57" s="19">
        <v>4</v>
      </c>
    </row>
    <row r="58" spans="1:5" s="15" customFormat="1" ht="15">
      <c r="A58" s="3" t="s">
        <v>2094</v>
      </c>
      <c r="B58" s="9">
        <v>4</v>
      </c>
      <c r="C58" s="6"/>
      <c r="D58" s="10" t="s">
        <v>2094</v>
      </c>
      <c r="E58" s="9">
        <v>4</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3</v>
      </c>
      <c r="C75" s="6"/>
      <c r="D75" s="10" t="s">
        <v>2081</v>
      </c>
      <c r="E75" s="9">
        <v>3</v>
      </c>
    </row>
    <row r="76" spans="1:5" s="15" customFormat="1" ht="15">
      <c r="A76" s="3" t="s">
        <v>2080</v>
      </c>
      <c r="B76" s="9">
        <v>5</v>
      </c>
      <c r="C76" s="6"/>
      <c r="D76" s="10" t="s">
        <v>2080</v>
      </c>
      <c r="E76" s="9">
        <v>5</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v>1</v>
      </c>
    </row>
    <row r="82" spans="1:5" s="15" customFormat="1" ht="15">
      <c r="A82" s="3" t="s">
        <v>2076</v>
      </c>
      <c r="B82" s="9">
        <v>2</v>
      </c>
      <c r="C82" s="6"/>
      <c r="D82" s="10" t="s">
        <v>2076</v>
      </c>
      <c r="E82" s="9">
        <v>3</v>
      </c>
    </row>
    <row r="83" spans="1:5" s="15" customFormat="1" ht="15">
      <c r="A83" s="3" t="s">
        <v>2075</v>
      </c>
      <c r="B83" s="9">
        <v>4</v>
      </c>
      <c r="C83" s="6"/>
      <c r="D83" s="10" t="s">
        <v>2075</v>
      </c>
      <c r="E83" s="9">
        <v>4</v>
      </c>
    </row>
    <row r="84" spans="1:5" s="15" customFormat="1" ht="15">
      <c r="A84" s="3" t="s">
        <v>2074</v>
      </c>
      <c r="B84" s="9"/>
      <c r="C84" s="6"/>
      <c r="D84" s="10" t="s">
        <v>2074</v>
      </c>
      <c r="E84" s="9"/>
    </row>
    <row r="85" spans="1:5" s="15" customFormat="1" ht="15">
      <c r="A85" s="3" t="s">
        <v>2073</v>
      </c>
      <c r="B85" s="9">
        <v>3</v>
      </c>
      <c r="C85" s="6"/>
      <c r="D85" s="10" t="s">
        <v>2073</v>
      </c>
      <c r="E85" s="9">
        <v>3</v>
      </c>
    </row>
    <row r="86" spans="1:5" s="15" customFormat="1" ht="15">
      <c r="A86" s="3" t="s">
        <v>2072</v>
      </c>
      <c r="B86" s="9">
        <v>2</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25</v>
      </c>
      <c r="E97" s="35">
        <v>40</v>
      </c>
      <c r="F97" s="35" t="s">
        <v>2294</v>
      </c>
    </row>
    <row r="98" spans="1:6" ht="15">
      <c r="A98" s="33" t="s">
        <v>638</v>
      </c>
      <c r="B98" s="20" t="str">
        <f>VLOOKUP(A98,'Ref Taxo'!A:B,2,FALSE)</f>
        <v>Encyonema</v>
      </c>
      <c r="C98" s="21">
        <f>VLOOKUP(A98,'Ref Taxo'!A:D,4,FALSE)</f>
        <v>9378</v>
      </c>
      <c r="D98" s="34"/>
      <c r="E98" s="35">
        <v>0.01</v>
      </c>
      <c r="F98" s="35" t="s">
        <v>2294</v>
      </c>
    </row>
    <row r="99" spans="1:6" ht="15">
      <c r="A99" s="33" t="s">
        <v>2004</v>
      </c>
      <c r="B99" s="20" t="str">
        <f>VLOOKUP(A99,'Ref Taxo'!A:B,2,FALSE)</f>
        <v>Vaucheria</v>
      </c>
      <c r="C99" s="21">
        <f>VLOOKUP(A99,'Ref Taxo'!A:D,4,FALSE)</f>
        <v>1169</v>
      </c>
      <c r="D99" s="34">
        <v>45</v>
      </c>
      <c r="E99" s="35">
        <v>30</v>
      </c>
      <c r="F99" s="35" t="s">
        <v>2294</v>
      </c>
    </row>
    <row r="100" spans="1:6" ht="15">
      <c r="A100" s="33" t="s">
        <v>1336</v>
      </c>
      <c r="B100" s="20" t="str">
        <f>VLOOKUP(A100,'Ref Taxo'!A:B,2,FALSE)</f>
        <v>Pellia endiviifolia</v>
      </c>
      <c r="C100" s="21">
        <f>VLOOKUP(A100,'Ref Taxo'!A:D,4,FALSE)</f>
        <v>1197</v>
      </c>
      <c r="D100" s="34">
        <v>0.01</v>
      </c>
      <c r="E100" s="35"/>
      <c r="F100" s="35" t="s">
        <v>2294</v>
      </c>
    </row>
    <row r="101" spans="1:6" ht="15">
      <c r="A101" s="33" t="s">
        <v>1035</v>
      </c>
      <c r="B101" s="20" t="str">
        <f>VLOOKUP(A101,'Ref Taxo'!A:B,2,FALSE)</f>
        <v>Leptodictyum riparium</v>
      </c>
      <c r="C101" s="21">
        <f>VLOOKUP(A101,'Ref Taxo'!A:D,4,FALSE)</f>
        <v>1244</v>
      </c>
      <c r="D101" s="34">
        <v>0.2</v>
      </c>
      <c r="E101" s="35">
        <v>0.05</v>
      </c>
      <c r="F101" s="35" t="s">
        <v>2294</v>
      </c>
    </row>
    <row r="102" spans="1:6" ht="15">
      <c r="A102" s="33" t="s">
        <v>28</v>
      </c>
      <c r="B102" s="20" t="str">
        <f>VLOOKUP(A102,'Ref Taxo'!A:B,2,FALSE)</f>
        <v>Agrostis stolonifera</v>
      </c>
      <c r="C102" s="21">
        <f>VLOOKUP(A102,'Ref Taxo'!A:D,4,FALSE)</f>
        <v>1543</v>
      </c>
      <c r="D102" s="34"/>
      <c r="E102" s="35">
        <v>0.1</v>
      </c>
      <c r="F102" s="35" t="s">
        <v>2294</v>
      </c>
    </row>
    <row r="103" spans="1:6" ht="15">
      <c r="A103" s="33" t="s">
        <v>1087</v>
      </c>
      <c r="B103" s="20" t="str">
        <f>VLOOKUP(A103,'Ref Taxo'!A:B,2,FALSE)</f>
        <v>Lycopus europaeus</v>
      </c>
      <c r="C103" s="21">
        <f>VLOOKUP(A103,'Ref Taxo'!A:D,4,FALSE)</f>
        <v>1789</v>
      </c>
      <c r="D103" s="34"/>
      <c r="E103" s="35">
        <v>0.01</v>
      </c>
      <c r="F103" s="35" t="s">
        <v>2294</v>
      </c>
    </row>
    <row r="104" spans="1:6" ht="15">
      <c r="A104" s="33" t="s">
        <v>1132</v>
      </c>
      <c r="B104" s="20" t="str">
        <f>VLOOKUP(A104,'Ref Taxo'!A:B,2,FALSE)</f>
        <v>Mentha aquatica</v>
      </c>
      <c r="C104" s="21">
        <f>VLOOKUP(A104,'Ref Taxo'!A:D,4,FALSE)</f>
        <v>1791</v>
      </c>
      <c r="D104" s="34">
        <v>0.01</v>
      </c>
      <c r="E104" s="35">
        <v>0.1</v>
      </c>
      <c r="F104" s="35" t="s">
        <v>2294</v>
      </c>
    </row>
    <row r="105" spans="1:6" ht="15">
      <c r="A105" s="33" t="s">
        <v>1234</v>
      </c>
      <c r="B105" s="20" t="str">
        <f>VLOOKUP(A105,'Ref Taxo'!A:B,2,FALSE)</f>
        <v>Nasturtium officinale</v>
      </c>
      <c r="C105" s="21">
        <f>VLOOKUP(A105,'Ref Taxo'!A:D,4,FALSE)</f>
        <v>1763</v>
      </c>
      <c r="D105" s="34"/>
      <c r="E105" s="35">
        <v>0.01</v>
      </c>
      <c r="F105" s="35" t="s">
        <v>2294</v>
      </c>
    </row>
    <row r="106" spans="1:6" ht="15">
      <c r="A106" s="33" t="s">
        <v>1845</v>
      </c>
      <c r="B106" s="20" t="str">
        <f>VLOOKUP(A106,'Ref Taxo'!A:B,2,FALSE)</f>
        <v>Sparganium erectum</v>
      </c>
      <c r="C106" s="21">
        <f>VLOOKUP(A106,'Ref Taxo'!A:D,4,FALSE)</f>
        <v>1671</v>
      </c>
      <c r="D106" s="34"/>
      <c r="E106" s="35">
        <v>0.01</v>
      </c>
      <c r="F106" s="35" t="s">
        <v>2294</v>
      </c>
    </row>
    <row r="107" spans="1:6" ht="15">
      <c r="A107" s="33" t="s">
        <v>2010</v>
      </c>
      <c r="B107" s="20" t="str">
        <f>VLOOKUP(A107,'Ref Taxo'!A:B,2,FALSE)</f>
        <v>Veronica anagallis-aquatica</v>
      </c>
      <c r="C107" s="21">
        <f>VLOOKUP(A107,'Ref Taxo'!A:D,4,FALSE)</f>
        <v>1955</v>
      </c>
      <c r="D107" s="34"/>
      <c r="E107" s="35">
        <v>0.5</v>
      </c>
      <c r="F107" s="35" t="s">
        <v>2294</v>
      </c>
    </row>
    <row r="108" spans="1:6" ht="15">
      <c r="A108" s="33" t="s">
        <v>973</v>
      </c>
      <c r="B108" s="20" t="str">
        <f>VLOOKUP(A108,'Ref Taxo'!A:B,2,FALSE)</f>
        <v>Juncus effusus</v>
      </c>
      <c r="C108" s="21">
        <f>VLOOKUP(A108,'Ref Taxo'!A:D,4,FALSE)</f>
        <v>1613</v>
      </c>
      <c r="D108" s="34">
        <v>0.01</v>
      </c>
      <c r="E108" s="35"/>
      <c r="F108" s="35" t="s">
        <v>2294</v>
      </c>
    </row>
    <row r="109" spans="1:6" ht="15">
      <c r="A109" s="33" t="s">
        <v>1098</v>
      </c>
      <c r="B109" s="20" t="str">
        <f>VLOOKUP(A109,'Ref Taxo'!A:B,2,FALSE)</f>
        <v>Lysimachia vulgaris</v>
      </c>
      <c r="C109" s="21">
        <f>VLOOKUP(A109,'Ref Taxo'!A:D,4,FALSE)</f>
        <v>1887</v>
      </c>
      <c r="D109" s="34">
        <v>0.01</v>
      </c>
      <c r="E109" s="35">
        <v>0.02</v>
      </c>
      <c r="F109" s="35" t="s">
        <v>2294</v>
      </c>
    </row>
    <row r="110" spans="1:6" ht="15">
      <c r="A110" s="33" t="s">
        <v>1104</v>
      </c>
      <c r="B110" s="20" t="str">
        <f>VLOOKUP(A110,'Ref Taxo'!A:B,2,FALSE)</f>
        <v>Lythrum salicaria</v>
      </c>
      <c r="C110" s="21">
        <f>VLOOKUP(A110,'Ref Taxo'!A:D,4,FALSE)</f>
        <v>1823</v>
      </c>
      <c r="D110" s="34">
        <v>0.01</v>
      </c>
      <c r="E110" s="35">
        <v>0.5</v>
      </c>
      <c r="F110" s="35" t="s">
        <v>2294</v>
      </c>
    </row>
    <row r="111" spans="1:6" ht="15">
      <c r="A111" s="33" t="s">
        <v>1835</v>
      </c>
      <c r="B111" s="20" t="str">
        <f>VLOOKUP(A111,'Ref Taxo'!A:B,2,FALSE)</f>
        <v>Solanum dulcamara</v>
      </c>
      <c r="C111" s="21">
        <f>VLOOKUP(A111,'Ref Taxo'!A:D,4,FALSE)</f>
        <v>1964</v>
      </c>
      <c r="D111" s="34">
        <v>0.01</v>
      </c>
      <c r="E111" s="35">
        <v>0.02</v>
      </c>
      <c r="F111" s="35" t="s">
        <v>2294</v>
      </c>
    </row>
    <row r="112" spans="1:6" ht="15">
      <c r="A112" s="33" t="s">
        <v>239</v>
      </c>
      <c r="B112" s="20" t="str">
        <f>VLOOKUP(A112,'Ref Taxo'!A:B,2,FALSE)</f>
        <v>Callitriche obtusangula</v>
      </c>
      <c r="C112" s="21">
        <f>VLOOKUP(A112,'Ref Taxo'!A:D,4,FALSE)</f>
        <v>1700</v>
      </c>
      <c r="D112" s="34">
        <v>0.1</v>
      </c>
      <c r="E112" s="35">
        <v>1</v>
      </c>
      <c r="F112" s="35" t="s">
        <v>2294</v>
      </c>
    </row>
    <row r="113" spans="1:6" ht="15">
      <c r="A113" s="33" t="s">
        <v>661</v>
      </c>
      <c r="B113" s="20" t="str">
        <f>VLOOKUP(A113,'Ref Taxo'!A:B,2,FALSE)</f>
        <v>Equisetum arvense</v>
      </c>
      <c r="C113" s="21">
        <f>VLOOKUP(A113,'Ref Taxo'!A:D,4,FALSE)</f>
        <v>1384</v>
      </c>
      <c r="D113" s="34">
        <v>0.01</v>
      </c>
      <c r="E113" s="35"/>
      <c r="F113" s="35" t="s">
        <v>2294</v>
      </c>
    </row>
    <row r="114" spans="1:6" ht="15">
      <c r="A114" s="33" t="s">
        <v>667</v>
      </c>
      <c r="B114" s="20" t="str">
        <f>VLOOKUP(A114,'Ref Taxo'!A:B,2,FALSE)</f>
        <v>Equisetum palustre</v>
      </c>
      <c r="C114" s="21">
        <f>VLOOKUP(A114,'Ref Taxo'!A:D,4,FALSE)</f>
        <v>1387</v>
      </c>
      <c r="D114" s="34"/>
      <c r="E114" s="35">
        <v>0.01</v>
      </c>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2019-03-01T18:01:24Z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