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2720" sheetId="2" r:id="rId2"/>
    <sheet name="Mises à jour" sheetId="3" r:id="rId3"/>
  </sheets>
  <definedNames/>
  <calcPr calcId="145621"/>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<sst xmlns="http://schemas.openxmlformats.org/spreadsheetml/2006/main" count="6493" uniqueCount="5304">
  <si>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</si>
  <si>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</si>
  <si>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</si>
  <si>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</si>
  <si>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</si>
  <si>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</si>
  <si>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</si>
  <si>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</si>
  <si>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</si>
  <si>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</si>
  <si>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</si>
  <si>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</si>
  <si>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</si>
  <si>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</si>
  <si>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</si>
  <si>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</si>
  <si>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</si>
  <si>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</si>
  <si>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</si>
  <si>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</si>
  <si>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</si>
  <si>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</si>
  <si>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</si>
  <si>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</si>
  <si>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</si>
  <si>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</si>
  <si>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</si>
  <si>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</si>
  <si>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</si>
  <si>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</si>
  <si>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</si>
  <si>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</si>
  <si>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</si>
  <si>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</si>
  <si>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</si>
  <si>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</si>
  <si>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</si>
  <si>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</si>
  <si>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</si>
  <si>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</si>
  <si>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</si>
  <si>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</si>
  <si>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</si>
  <si>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</si>
  <si>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</si>
  <si>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</si>
  <si>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</si>
  <si>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</si>
  <si>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</si>
  <si>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</si>
  <si>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</si>
  <si>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</si>
  <si>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</si>
  <si>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</si>
  <si>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</si>
  <si>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</si>
  <si>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</si>
  <si>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</si>
  <si>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</si>
  <si>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</si>
  <si>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</si>
  <si>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</si>
  <si>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</si>
  <si>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</si>
  <si>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</si>
  <si>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</si>
  <si>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</si>
  <si>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</si>
  <si>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</si>
  <si>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</si>
  <si>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</si>
  <si>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</si>
  <si>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</si>
  <si>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</si>
  <si>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</si>
  <si>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</si>
  <si>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</si>
  <si>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</si>
  <si>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</si>
  <si>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</si>
  <si>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</si>
  <si>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</si>
  <si>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</si>
  <si>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</si>
  <si>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</si>
  <si>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</si>
  <si>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</si>
  <si>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</si>
  <si>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</si>
  <si>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</si>
  <si>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</si>
  <si>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</si>
  <si>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</si>
  <si>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</si>
  <si>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</si>
  <si>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</si>
  <si>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</si>
  <si>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</si>
  <si>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</si>
  <si>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</si>
  <si>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</si>
  <si>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</si>
  <si>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</si>
  <si>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</si>
  <si>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</si>
  <si>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</si>
  <si>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</si>
  <si>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</si>
  <si>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</si>
  <si>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</si>
  <si>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</si>
  <si>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</si>
  <si>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</si>
  <si>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</si>
  <si>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</si>
  <si>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</si>
  <si>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</si>
  <si>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</si>
  <si>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</si>
  <si>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</si>
  <si>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</si>
  <si>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</si>
  <si>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</si>
  <si>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</si>
  <si>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</si>
  <si>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</si>
  <si>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</si>
  <si>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</si>
  <si>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</si>
  <si>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</si>
  <si>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</si>
  <si>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</si>
  <si>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</si>
  <si>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</si>
  <si>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</si>
  <si>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</si>
  <si>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</si>
  <si>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</si>
  <si>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</si>
  <si>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</si>
  <si>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</si>
  <si>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</si>
  <si>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</si>
  <si>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</si>
  <si>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</si>
  <si>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</si>
  <si>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</si>
  <si>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</si>
  <si>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</si>
  <si>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</si>
  <si>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</si>
  <si>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</si>
  <si>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</si>
  <si>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</si>
  <si>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</si>
  <si>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</si>
  <si>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</si>
  <si>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</si>
  <si>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</si>
  <si>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</si>
  <si>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</si>
  <si>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</si>
  <si>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</si>
  <si>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</si>
  <si>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</si>
  <si>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</si>
  <si>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</si>
  <si>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</si>
  <si>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</si>
  <si>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</si>
  <si>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</si>
  <si>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</si>
  <si>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</si>
  <si>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</si>
  <si>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</si>
  <si>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</si>
  <si>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</si>
  <si>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</si>
  <si>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</si>
  <si>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</si>
  <si>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</si>
  <si>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</si>
  <si>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</si>
  <si>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</si>
  <si>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</si>
  <si>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</si>
  <si>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</si>
  <si>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</si>
  <si>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</si>
  <si>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</si>
  <si>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</si>
  <si>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</si>
  <si>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</si>
  <si>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</si>
  <si>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</si>
  <si>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</si>
  <si>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</si>
  <si>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</si>
  <si>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</si>
  <si>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</si>
  <si>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</si>
  <si>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</si>
  <si>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</si>
  <si>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</si>
  <si>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</si>
  <si>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</si>
  <si>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</si>
  <si>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</si>
  <si>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</si>
  <si>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</si>
  <si>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</si>
  <si>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</si>
  <si>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</si>
  <si>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</si>
  <si>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</si>
  <si>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</si>
  <si>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</si>
  <si>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</si>
  <si>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</si>
  <si>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</si>
  <si>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</si>
  <si>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</si>
  <si>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</si>
  <si>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</si>
  <si>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</si>
  <si>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</si>
  <si>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</si>
  <si>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</si>
  <si>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</si>
  <si>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</si>
  <si>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</si>
  <si>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</si>
  <si>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</si>
  <si>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</si>
  <si>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</si>
  <si>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</si>
  <si>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</si>
  <si>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</si>
  <si>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</si>
  <si>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</si>
  <si>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</si>
  <si>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</si>
  <si>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</si>
  <si>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</si>
  <si>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</si>
  <si>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</si>
  <si>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</si>
  <si>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</si>
  <si>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</si>
  <si>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</si>
  <si>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</si>
  <si>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</si>
  <si>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</si>
  <si>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</si>
  <si>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</si>
  <si>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</si>
  <si>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</si>
  <si>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</si>
  <si>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</si>
  <si>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</si>
  <si>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</si>
  <si>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</si>
  <si>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</si>
  <si>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</si>
  <si>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</si>
  <si>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</si>
  <si>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</si>
  <si>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</si>
  <si>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</si>
  <si>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</si>
  <si>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</si>
  <si>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</si>
  <si>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</si>
  <si>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</si>
  <si>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</si>
  <si>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</si>
  <si>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</si>
  <si>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</si>
  <si>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</si>
  <si>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</si>
  <si>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</si>
  <si>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</si>
  <si>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</si>
  <si>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</si>
  <si>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</si>
  <si>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</si>
  <si>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</si>
  <si>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</si>
  <si>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</si>
  <si>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</si>
  <si>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</si>
  <si>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</si>
  <si>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</si>
  <si>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</si>
  <si>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</si>
  <si>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</si>
  <si>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</si>
  <si>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</si>
  <si>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</si>
  <si>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</si>
  <si>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</si>
  <si>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</si>
  <si>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</si>
  <si>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</si>
  <si>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</si>
  <si>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</si>
  <si>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</si>
  <si>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</si>
  <si>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</si>
  <si>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</si>
  <si>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</si>
  <si>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</si>
  <si>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</si>
  <si>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</si>
  <si>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</si>
  <si>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</si>
  <si>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</si>
  <si>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</si>
  <si>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</si>
  <si>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</si>
  <si>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</si>
  <si>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</si>
  <si>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</si>
  <si>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</si>
  <si>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</si>
  <si>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</si>
  <si>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</si>
  <si>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</si>
  <si>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</si>
  <si>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</si>
  <si>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</si>
  <si>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</si>
  <si>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</si>
  <si>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</si>
  <si>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</si>
  <si>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</si>
  <si>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</si>
  <si>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</si>
  <si>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</si>
  <si>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</si>
  <si>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</si>
  <si>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</si>
  <si>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</si>
  <si>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</si>
  <si>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</si>
  <si>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</si>
  <si>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</si>
  <si>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</si>
  <si>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</si>
  <si>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</si>
  <si>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</si>
  <si>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</si>
  <si>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</si>
  <si>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</si>
  <si>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</si>
  <si>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</si>
  <si>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</si>
  <si>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</si>
  <si>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</si>
  <si>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</si>
  <si>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</si>
  <si>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</si>
  <si>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</si>
  <si>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</si>
  <si>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</si>
  <si>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</si>
  <si>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</si>
  <si>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</si>
  <si>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</si>
  <si>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</si>
  <si>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</si>
  <si>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</si>
  <si>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</si>
  <si>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</si>
  <si>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</si>
  <si>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</si>
  <si>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</si>
  <si>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</si>
  <si>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</si>
  <si>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</si>
  <si>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</si>
  <si>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</si>
  <si>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</si>
  <si>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</si>
  <si>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</si>
  <si>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</si>
  <si>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</si>
  <si>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</si>
  <si>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</si>
  <si>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</si>
  <si>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</si>
  <si>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</si>
  <si>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</si>
  <si>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</si>
  <si>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</si>
  <si>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</si>
  <si>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</si>
  <si>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</si>
  <si>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</si>
  <si>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</si>
  <si>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</si>
  <si>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</si>
  <si>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</si>
  <si>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</si>
  <si>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</si>
  <si>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</si>
  <si>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</si>
  <si>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</si>
  <si>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</si>
  <si>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</si>
  <si>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</si>
  <si>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</si>
  <si>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</si>
  <si>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</si>
  <si>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</si>
  <si>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</si>
  <si>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</si>
  <si>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</si>
  <si>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</si>
  <si>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</si>
  <si>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</si>
  <si>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</si>
  <si>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</si>
  <si>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</si>
  <si>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</si>
  <si>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</si>
  <si>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</si>
  <si>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</si>
  <si>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</si>
  <si>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</si>
  <si>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</si>
  <si>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</si>
  <si>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</si>
  <si>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</si>
  <si>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</si>
  <si>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</si>
  <si>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</si>
  <si>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</si>
  <si>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</si>
  <si>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</si>
  <si>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</si>
  <si>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</si>
  <si>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</si>
  <si>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</si>
  <si>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</si>
  <si>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</si>
  <si>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</si>
  <si>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</si>
  <si>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</si>
  <si>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</si>
  <si>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</si>
  <si>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</si>
  <si>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</si>
  <si>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</si>
  <si>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</si>
  <si>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</si>
  <si>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</si>
  <si>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</si>
  <si>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</si>
  <si>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</si>
  <si>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</si>
  <si>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</si>
  <si>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</si>
  <si>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</si>
  <si>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</si>
  <si>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</si>
  <si>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</si>
  <si>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</si>
  <si>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</si>
  <si>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</si>
  <si>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</si>
  <si>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</si>
  <si>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</si>
  <si>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</si>
  <si>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</si>
  <si>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</si>
  <si>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</si>
  <si>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</si>
  <si>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</si>
  <si>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</si>
  <si>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</si>
  <si>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</si>
  <si>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</si>
  <si>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</si>
  <si>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</si>
  <si>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</si>
  <si>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</si>
  <si>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</si>
  <si>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</si>
  <si>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</si>
  <si>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</si>
  <si>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</si>
  <si>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</si>
  <si>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</si>
  <si>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</si>
  <si>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</si>
  <si>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</si>
  <si>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</si>
  <si>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</si>
  <si>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</si>
  <si>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</si>
  <si>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</si>
  <si>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</si>
  <si>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</si>
  <si>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</si>
  <si>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</si>
  <si>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</si>
  <si>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</si>
  <si>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</si>
  <si>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</si>
  <si>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</si>
  <si>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</si>
  <si>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</si>
  <si>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</si>
  <si>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</si>
  <si>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</si>
  <si>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</si>
  <si>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</si>
  <si>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</si>
  <si>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</si>
  <si>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</si>
  <si>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</si>
  <si>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</si>
  <si>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</si>
  <si>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</si>
  <si>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</si>
  <si>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</si>
  <si>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</si>
  <si>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</si>
  <si>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</si>
  <si>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</si>
  <si>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</si>
  <si>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</si>
  <si>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</si>
  <si>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</si>
  <si>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</si>
  <si>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</si>
  <si>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</si>
  <si>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</si>
  <si>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</si>
  <si>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</si>
  <si>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</si>
  <si>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</si>
  <si>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</si>
  <si>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</si>
  <si>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</si>
  <si>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</si>
  <si>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</si>
  <si>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</si>
  <si>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</si>
  <si>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</si>
  <si>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</si>
  <si>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</si>
  <si>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</si>
  <si>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</si>
  <si>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</si>
  <si>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</si>
  <si>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</si>
  <si>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</si>
  <si>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</si>
  <si>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</si>
  <si>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</si>
  <si>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</si>
  <si>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</si>
  <si>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</si>
  <si>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</si>
  <si>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</si>
  <si>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</si>
  <si>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</si>
  <si>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</si>
  <si>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</si>
  <si>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</si>
  <si>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</si>
  <si>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</si>
  <si>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</si>
  <si>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</si>
  <si>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</si>
  <si>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</si>
  <si>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</si>
  <si>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</si>
  <si>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</si>
  <si>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</si>
  <si>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</si>
  <si>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</si>
  <si>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</si>
  <si>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</si>
  <si>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</si>
  <si>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</si>
  <si>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</si>
  <si>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</si>
  <si>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</si>
  <si>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</si>
  <si>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</si>
  <si>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</si>
  <si>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</si>
  <si>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</si>
  <si>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</si>
  <si>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</si>
  <si>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</si>
  <si>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</si>
  <si>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</si>
  <si>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</si>
  <si>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</si>
  <si>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</si>
  <si>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</si>
  <si>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</si>
  <si>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</si>
  <si>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</si>
  <si>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</si>
  <si>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</si>
  <si>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</si>
  <si>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</si>
  <si>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</si>
  <si>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</si>
  <si>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</si>
  <si>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</si>
  <si>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</si>
  <si>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</si>
  <si>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</si>
  <si>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</si>
  <si>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</si>
  <si>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</si>
  <si>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</si>
  <si>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</si>
  <si>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</si>
  <si>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</si>
  <si>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</si>
  <si>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</si>
  <si>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</si>
  <si>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</si>
  <si>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</si>
  <si>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</si>
  <si>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</si>
  <si>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</si>
  <si>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</si>
  <si>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</si>
  <si>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</si>
  <si>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</si>
  <si>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</si>
  <si>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</si>
  <si>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</si>
  <si>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</si>
  <si>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</si>
  <si>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</si>
  <si>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</si>
  <si>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</si>
  <si>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</si>
  <si>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</si>
  <si>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</si>
  <si>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</si>
  <si>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</si>
  <si>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</si>
  <si>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</si>
  <si>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</si>
  <si>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</si>
  <si>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</si>
  <si>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</si>
  <si>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</si>
  <si>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</si>
  <si>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</si>
  <si>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</si>
  <si>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</si>
  <si>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</si>
  <si>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</si>
  <si>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</si>
  <si>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</si>
  <si>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</si>
  <si>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</si>
  <si>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</si>
  <si>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</si>
  <si>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</si>
  <si>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</si>
  <si>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</si>
  <si>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</si>
  <si>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</si>
  <si>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</si>
  <si>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</si>
  <si>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</si>
  <si>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</si>
  <si>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</si>
  <si>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</si>
  <si>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</si>
  <si>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</si>
  <si>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</si>
  <si>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</si>
  <si>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</si>
  <si>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</si>
  <si>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</si>
  <si>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</si>
  <si>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</si>
  <si>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</si>
  <si>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</si>
  <si>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</si>
  <si>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</si>
  <si>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</si>
  <si>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</si>
  <si>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</si>
  <si>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</si>
  <si>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</si>
  <si>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</si>
  <si>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</si>
  <si>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</si>
  <si>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</si>
  <si>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</si>
  <si>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</si>
  <si>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</si>
  <si>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</si>
  <si>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</si>
  <si>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</si>
  <si>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</si>
  <si>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</si>
  <si>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</si>
  <si>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</si>
  <si>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</si>
  <si>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</si>
  <si>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</si>
  <si>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</si>
  <si>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</si>
  <si>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</si>
  <si>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</si>
  <si>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</si>
  <si>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</si>
  <si>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</si>
  <si>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</si>
  <si>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</si>
  <si>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</si>
  <si>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</si>
  <si>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</si>
  <si>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</si>
  <si>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</si>
  <si>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</si>
  <si>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</si>
  <si>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</si>
  <si>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</si>
  <si>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</si>
  <si>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</si>
  <si>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</si>
  <si>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</si>
  <si>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</si>
  <si>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</si>
  <si>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</si>
  <si>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</si>
  <si>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</si>
  <si>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</si>
  <si>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</si>
  <si>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</si>
  <si>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</si>
  <si>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</si>
  <si>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</si>
  <si>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</si>
  <si>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</si>
  <si>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</si>
  <si>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</si>
  <si>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</si>
  <si>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</si>
  <si>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</si>
  <si>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</si>
  <si>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</si>
  <si>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</si>
  <si>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</si>
  <si>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</si>
  <si>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</si>
  <si>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</si>
  <si>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</si>
  <si>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</si>
  <si>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</si>
  <si>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</si>
  <si>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</si>
  <si>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</si>
  <si>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</si>
  <si>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</si>
  <si>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</si>
  <si>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</si>
  <si>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</si>
  <si>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</si>
  <si>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</si>
  <si>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</si>
  <si>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</si>
  <si>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</si>
  <si>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</si>
  <si>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</si>
  <si>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</si>
  <si>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</si>
  <si>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</si>
  <si>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</si>
  <si>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</si>
  <si>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</si>
  <si>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</si>
  <si>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</si>
  <si>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</si>
  <si>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</si>
  <si>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</si>
  <si>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</si>
  <si>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</si>
  <si>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</si>
  <si>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</si>
  <si>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</si>
  <si>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</si>
  <si>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</si>
  <si>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</si>
  <si>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</si>
  <si>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</si>
  <si>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</si>
  <si>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</si>
  <si>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</si>
  <si>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</si>
  <si>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</si>
  <si>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</si>
  <si>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</si>
  <si>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</si>
  <si>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</si>
  <si>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</si>
  <si>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</si>
  <si>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</si>
  <si>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</si>
  <si>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</si>
  <si>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</si>
  <si>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</si>
  <si>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</si>
  <si>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</si>
  <si>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</si>
  <si>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</si>
  <si>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</si>
  <si>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</si>
  <si>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</si>
  <si>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</si>
  <si>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</si>
  <si>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</si>
  <si>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</si>
  <si>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</si>
  <si>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</si>
  <si>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</si>
  <si>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</si>
  <si>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</si>
  <si>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</si>
  <si>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</si>
  <si>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</si>
  <si>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</si>
  <si>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</si>
  <si>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</si>
  <si>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</si>
  <si>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</si>
  <si>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</si>
  <si>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</si>
  <si>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</si>
  <si>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</si>
  <si>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</si>
  <si>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</si>
  <si>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</si>
  <si>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</si>
  <si>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</si>
  <si>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</si>
  <si>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</si>
  <si>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</si>
  <si>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</si>
  <si>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</si>
  <si>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</si>
  <si>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</si>
  <si>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</si>
  <si>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</si>
  <si>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</si>
  <si>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</si>
  <si>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</si>
  <si>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</si>
  <si>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</si>
  <si>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</si>
  <si>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</si>
  <si>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</si>
  <si>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</si>
  <si>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</si>
  <si>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</si>
  <si>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</si>
  <si>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</si>
  <si>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</si>
  <si>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</si>
  <si>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</si>
  <si>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</si>
  <si>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</si>
  <si>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</si>
  <si>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</si>
  <si>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</si>
  <si>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</si>
  <si>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</si>
  <si>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</si>
  <si>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</si>
  <si>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</si>
  <si>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</si>
  <si>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</si>
  <si>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</si>
  <si>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</si>
  <si>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</si>
  <si>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</si>
  <si>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</si>
  <si>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</si>
  <si>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</si>
  <si>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</si>
  <si>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</si>
  <si>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</si>
  <si>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</si>
  <si>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</si>
  <si>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</si>
  <si>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</si>
  <si>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</si>
  <si>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</si>
  <si>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</si>
  <si>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</si>
  <si>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</si>
  <si>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</si>
  <si>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</si>
  <si>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</si>
  <si>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</si>
  <si>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</si>
  <si>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</si>
  <si>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</si>
  <si>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</si>
  <si>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</si>
  <si>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</si>
  <si>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</si>
  <si>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</si>
  <si>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</si>
  <si>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</si>
  <si>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</si>
  <si>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</si>
  <si>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</si>
  <si>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</si>
  <si>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</si>
  <si>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</si>
  <si>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</si>
  <si>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</si>
  <si>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</si>
  <si>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</si>
  <si>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</si>
  <si>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</si>
  <si>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</si>
  <si>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</si>
  <si>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</si>
  <si>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</si>
  <si>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</si>
  <si>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</si>
  <si>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</si>
  <si>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</si>
  <si>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</si>
  <si>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</si>
  <si>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</si>
  <si>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</si>
  <si>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</si>
  <si>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</si>
  <si>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</si>
  <si>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</si>
  <si>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</si>
  <si>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</si>
  <si>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</si>
  <si>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</si>
  <si>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</si>
  <si>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</si>
  <si>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</si>
  <si>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</si>
  <si>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</si>
  <si>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</si>
  <si>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</si>
  <si>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</si>
  <si>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</si>
  <si>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</si>
  <si>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</si>
  <si>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</si>
  <si>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</si>
  <si>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</si>
  <si>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</si>
  <si>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</si>
  <si>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</si>
  <si>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</si>
  <si>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</si>
  <si>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</si>
  <si>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</si>
  <si>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</si>
  <si>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</si>
  <si>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</si>
  <si>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</si>
  <si>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</si>
  <si>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</si>
  <si>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</si>
  <si>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</si>
  <si>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</si>
  <si>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</si>
  <si>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</si>
  <si>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</si>
  <si>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</si>
  <si>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</si>
  <si>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</si>
  <si>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</si>
  <si>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</si>
  <si>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</si>
  <si>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</si>
  <si>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</si>
  <si>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</si>
  <si>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</si>
  <si>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</si>
  <si>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</si>
  <si>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</si>
  <si>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</si>
  <si>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</si>
  <si>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</si>
  <si>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</si>
  <si>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</si>
  <si>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</si>
  <si>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</si>
  <si>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</si>
  <si>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</si>
  <si>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</si>
  <si>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</si>
  <si>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</si>
  <si>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</si>
  <si>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</si>
  <si>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</si>
  <si>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</si>
  <si>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</si>
  <si>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</si>
  <si>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</si>
  <si>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</si>
  <si>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</si>
  <si>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</si>
  <si>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</si>
  <si>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</si>
  <si>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</si>
  <si>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</si>
  <si>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</si>
  <si>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</si>
  <si>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</si>
  <si>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</si>
  <si>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</si>
  <si>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</si>
  <si>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</si>
  <si>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</si>
  <si>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</si>
  <si>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</si>
  <si>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</si>
  <si>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</si>
  <si>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</si>
  <si>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</si>
  <si>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</si>
  <si>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</si>
  <si>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</si>
  <si>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</si>
  <si>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</si>
  <si>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</si>
  <si>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</si>
  <si>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</si>
  <si>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</si>
  <si>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</si>
  <si>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</si>
  <si>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</si>
  <si>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</si>
  <si>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</si>
  <si>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</si>
  <si>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</si>
  <si>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</si>
  <si>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</si>
  <si>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</si>
  <si>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</si>
  <si>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</si>
  <si>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</si>
  <si>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</si>
  <si>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</si>
  <si>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</si>
  <si>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</si>
  <si>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</si>
  <si>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</si>
  <si>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</si>
  <si>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</si>
  <si>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</si>
  <si>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</si>
  <si>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</si>
  <si>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</si>
  <si>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</si>
  <si>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</si>
  <si>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</si>
  <si>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</si>
  <si>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</si>
  <si>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</si>
  <si>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</si>
  <si>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</si>
  <si>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</si>
  <si>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</si>
  <si>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</si>
  <si>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</si>
  <si>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</si>
  <si>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</si>
  <si>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</si>
  <si>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</si>
  <si>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</si>
  <si>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</si>
  <si>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</si>
  <si>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</si>
  <si>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</si>
  <si>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</si>
  <si>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</si>
  <si>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</si>
  <si>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</si>
  <si>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</si>
  <si>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</si>
  <si>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</si>
  <si>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</si>
  <si>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</si>
  <si>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</si>
  <si>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</si>
  <si>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</si>
  <si>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</si>
  <si>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</si>
  <si>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</si>
  <si>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</si>
  <si>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</si>
  <si>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</si>
  <si>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</si>
  <si>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</si>
  <si>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</si>
  <si>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</si>
  <si>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</si>
  <si>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</si>
  <si>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</si>
  <si>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</si>
  <si>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</si>
  <si>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</si>
  <si>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</si>
  <si>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</si>
  <si>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</si>
  <si>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</si>
  <si>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</si>
  <si>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</si>
  <si>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</si>
  <si>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</si>
  <si>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</si>
  <si>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</si>
  <si>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</si>
  <si>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</si>
  <si>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</si>
  <si>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</si>
  <si>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</si>
  <si>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</si>
  <si>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</si>
  <si>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</si>
  <si>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</si>
  <si>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</si>
  <si>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</si>
  <si>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</si>
  <si>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</si>
  <si>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</si>
  <si>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</si>
  <si>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</si>
  <si>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</si>
  <si>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</si>
  <si>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</si>
  <si>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</si>
  <si>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</si>
  <si>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</si>
  <si>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</si>
  <si>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</si>
  <si>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</si>
  <si>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</si>
  <si>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</si>
  <si>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</si>
  <si>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</si>
  <si>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</si>
  <si>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</si>
  <si>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</si>
  <si>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</si>
  <si>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</si>
  <si>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</si>
  <si>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</si>
  <si>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</si>
  <si>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</si>
  <si>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</si>
  <si>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</si>
  <si>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</si>
  <si>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</si>
  <si>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</si>
  <si>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</si>
  <si>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</si>
  <si>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</si>
  <si>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</si>
  <si>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</si>
  <si>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</si>
  <si>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</si>
  <si>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</si>
  <si>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</si>
  <si>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</si>
  <si>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</si>
  <si>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</si>
  <si>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</si>
  <si>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</si>
  <si>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</si>
  <si>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</si>
  <si>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</si>
  <si>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</si>
  <si>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</si>
  <si>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</si>
  <si>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</si>
  <si>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</si>
  <si>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</si>
  <si>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</si>
  <si>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</si>
  <si>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</si>
  <si>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</si>
  <si>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</si>
  <si>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</si>
  <si>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</si>
  <si>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</si>
  <si>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</si>
  <si>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</si>
  <si>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</si>
  <si>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</si>
  <si>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</si>
  <si>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</si>
  <si>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</si>
  <si>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</si>
  <si>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</si>
  <si>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</si>
  <si>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</si>
  <si>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</si>
  <si>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</si>
  <si>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</si>
  <si>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</si>
  <si>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</si>
  <si>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</si>
  <si>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</si>
  <si>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</si>
  <si>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</si>
  <si>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</si>
  <si>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</si>
  <si>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</si>
  <si>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</si>
  <si>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</si>
  <si>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</si>
  <si>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</si>
  <si>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</si>
  <si>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</si>
  <si>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</si>
  <si>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</si>
  <si>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</si>
  <si>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</si>
  <si>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</si>
  <si>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</si>
  <si>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</si>
  <si>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</si>
  <si>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</si>
  <si>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</si>
  <si>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</si>
  <si>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</si>
  <si>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</si>
  <si>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</si>
  <si>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</si>
  <si>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</si>
  <si>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</si>
  <si>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</si>
  <si>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</si>
  <si>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</si>
  <si>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</si>
  <si>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</si>
  <si>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</si>
  <si>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</si>
  <si>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</si>
  <si>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</si>
  <si>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</si>
  <si>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</si>
  <si>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</si>
  <si>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</si>
  <si>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</si>
  <si>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</si>
  <si>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</si>
  <si>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</si>
  <si>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</si>
  <si>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</si>
  <si>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</si>
  <si>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</si>
  <si>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</si>
  <si>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</si>
  <si>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</si>
  <si>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</si>
  <si>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</si>
  <si>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</si>
  <si>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</si>
  <si>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</si>
  <si>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</si>
  <si>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</si>
  <si>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</si>
  <si>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</si>
  <si>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</si>
  <si>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</si>
  <si>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</si>
  <si>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</si>
  <si>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</si>
  <si>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</si>
  <si>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</si>
  <si>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</si>
  <si>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</si>
  <si>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</si>
  <si>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</si>
  <si>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</si>
  <si>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</si>
  <si>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</si>
  <si>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</si>
  <si>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</si>
  <si>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</si>
  <si>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</si>
  <si>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</si>
  <si>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</si>
  <si>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</si>
  <si>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</si>
  <si>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</si>
  <si>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</si>
  <si>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</si>
  <si>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</si>
  <si>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</si>
  <si>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</si>
  <si>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</si>
  <si>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</si>
  <si>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</si>
  <si>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</si>
  <si>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</si>
  <si>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</si>
  <si>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</si>
  <si>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</si>
  <si>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</si>
  <si>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</si>
  <si>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</si>
  <si>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</si>
  <si>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</si>
  <si>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</si>
  <si>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</si>
  <si>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</si>
  <si>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</si>
  <si>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</si>
  <si>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</si>
  <si>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</si>
  <si>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</si>
  <si>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</si>
  <si>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</si>
  <si>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</si>
  <si>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</si>
  <si>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</si>
  <si>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</si>
  <si>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</si>
  <si>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</si>
  <si>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</si>
  <si>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</si>
  <si>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</si>
  <si>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</si>
  <si>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</si>
  <si>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</si>
  <si>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</si>
  <si>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</si>
  <si>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</si>
  <si>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</si>
  <si>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</si>
  <si>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</si>
  <si>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</si>
  <si>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</si>
  <si>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</si>
  <si>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</si>
  <si>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</si>
  <si>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</si>
  <si>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</si>
  <si>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</si>
  <si>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</si>
  <si>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</si>
  <si>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</si>
  <si>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</si>
  <si>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</si>
  <si>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</si>
  <si>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</si>
  <si>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</si>
  <si>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</si>
  <si>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</si>
  <si>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</si>
  <si>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</si>
  <si>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</si>
  <si>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</si>
  <si>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</si>
  <si>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</si>
  <si>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</si>
  <si>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</si>
  <si>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</si>
  <si>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</si>
  <si>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</si>
  <si>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</si>
  <si>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</si>
  <si>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</si>
  <si>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</si>
  <si>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</si>
  <si>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</si>
  <si>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</si>
  <si>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</si>
  <si>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</si>
  <si>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</si>
  <si>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</si>
  <si>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</si>
  <si>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</si>
  <si>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</si>
  <si>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</si>
  <si>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</si>
  <si>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</si>
  <si>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</si>
  <si>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</si>
  <si>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</si>
  <si>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</si>
  <si>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</si>
  <si>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</si>
  <si>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</si>
  <si>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</si>
  <si>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</si>
  <si>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</si>
  <si>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</si>
  <si>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</si>
  <si>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</si>
  <si>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</si>
  <si>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</si>
  <si>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</si>
  <si>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</si>
  <si>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</si>
  <si>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</si>
  <si>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</si>
  <si>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</si>
  <si>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</si>
  <si>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</si>
  <si>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</si>
  <si>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</si>
  <si>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</si>
  <si>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</si>
  <si>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</si>
  <si>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</si>
  <si>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</si>
  <si>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</si>
  <si>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</si>
  <si>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</si>
  <si>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</si>
  <si>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</si>
  <si>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</si>
  <si>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</si>
  <si>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</si>
  <si>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</si>
  <si>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</si>
  <si>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</si>
  <si>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</si>
  <si>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</si>
  <si>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</si>
  <si>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</si>
  <si>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</si>
  <si>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</si>
  <si>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</si>
  <si>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</si>
  <si>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</si>
  <si>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</si>
  <si>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</si>
  <si>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</si>
  <si>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</si>
  <si>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</si>
  <si>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</si>
  <si>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</si>
  <si>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</si>
  <si>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</si>
  <si>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</si>
  <si>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</si>
  <si>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</si>
  <si>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</si>
  <si>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</si>
  <si>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</si>
  <si>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</si>
  <si>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</si>
  <si>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</si>
  <si>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</si>
  <si>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</si>
  <si>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</si>
  <si>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</si>
  <si>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</si>
  <si>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</si>
  <si>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</si>
  <si>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</si>
  <si>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</si>
  <si>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</si>
  <si>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</si>
  <si>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</si>
  <si>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</si>
  <si>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</si>
  <si>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</si>
  <si>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</si>
  <si>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</si>
  <si>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</si>
  <si>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</si>
  <si>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</si>
  <si>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</si>
  <si>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</si>
  <si>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</si>
  <si>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</si>
  <si>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</si>
  <si>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</si>
  <si>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</si>
  <si>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</si>
  <si>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</si>
  <si>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</si>
  <si>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</si>
  <si>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</si>
  <si>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</si>
  <si>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</si>
  <si>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</si>
  <si>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</si>
  <si>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</si>
  <si>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</si>
  <si>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</si>
  <si>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</si>
  <si>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</si>
  <si>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</si>
  <si>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</si>
  <si>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</si>
  <si>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</si>
  <si>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</si>
  <si>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</si>
  <si>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</si>
  <si>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</si>
  <si>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</si>
  <si>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</si>
  <si>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</si>
  <si>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</si>
  <si>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</si>
  <si>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</si>
  <si>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</si>
  <si>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</si>
  <si>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</si>
  <si>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</si>
  <si>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</si>
  <si>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</si>
  <si>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</si>
  <si>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</si>
  <si>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</si>
  <si>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</si>
  <si>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</si>
  <si>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</si>
  <si>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</si>
  <si>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</si>
  <si>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</si>
  <si>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</si>
  <si>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</si>
  <si>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</si>
  <si>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</si>
  <si>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</si>
  <si>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</si>
  <si>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</si>
  <si>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</si>
  <si>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</si>
  <si>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</si>
  <si>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</si>
  <si>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</si>
  <si>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</si>
  <si>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</si>
  <si>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</si>
  <si>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</si>
  <si>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</si>
  <si>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</si>
  <si>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</si>
  <si>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</si>
  <si>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</si>
  <si>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</si>
  <si>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</si>
  <si>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</si>
  <si>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</si>
  <si>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</si>
  <si>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</si>
  <si>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</si>
  <si>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</si>
  <si>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</si>
  <si>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</si>
  <si>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</si>
  <si>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</si>
  <si>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</si>
  <si>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</si>
  <si>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</si>
  <si>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</si>
  <si>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</si>
  <si>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</si>
  <si>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</si>
  <si>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</si>
  <si>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</si>
  <si>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</si>
  <si>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</si>
  <si>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</si>
  <si>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</si>
  <si>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</si>
  <si>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</si>
  <si>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</si>
  <si>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</si>
  <si>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</si>
  <si>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</si>
  <si>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</si>
  <si>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</si>
  <si>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</si>
  <si>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</si>
  <si>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</si>
  <si>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</si>
  <si>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</si>
  <si>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</si>
  <si>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</si>
  <si>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</si>
  <si>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</si>
  <si>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</si>
  <si>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</si>
  <si>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</si>
  <si>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</si>
  <si>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</si>
  <si>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</si>
  <si>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</si>
  <si>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</si>
  <si>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</si>
  <si>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</si>
  <si>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</si>
  <si>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</si>
  <si>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</si>
  <si>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</si>
  <si>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</si>
  <si>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</si>
  <si>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</si>
  <si>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</si>
  <si>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</si>
  <si>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</si>
  <si>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</si>
  <si>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</si>
  <si>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</si>
  <si>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</si>
  <si>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</si>
  <si>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</si>
  <si>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</si>
  <si>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</si>
  <si>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</si>
  <si>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</si>
  <si>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</si>
  <si>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</si>
  <si>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</si>
  <si>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</si>
  <si>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</si>
  <si>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</si>
  <si>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</si>
  <si>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</si>
  <si>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</si>
  <si>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</si>
  <si>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</si>
  <si>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</si>
  <si>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</si>
  <si>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</si>
  <si>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</si>
  <si>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</si>
  <si>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</si>
  <si>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</si>
  <si>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</si>
  <si>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</si>
  <si>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</si>
  <si>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</si>
  <si>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</si>
  <si>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</si>
  <si>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</si>
  <si>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</si>
  <si>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</si>
  <si>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</si>
  <si>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</si>
  <si>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</si>
  <si>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</si>
  <si>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</si>
  <si>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</si>
  <si>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</si>
  <si>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</si>
  <si>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</si>
  <si>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</si>
  <si>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</si>
  <si>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</si>
  <si>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</si>
  <si>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</si>
  <si>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</si>
  <si>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</si>
  <si>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</si>
  <si>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</si>
  <si>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</si>
  <si>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</si>
  <si>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</si>
  <si>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</si>
  <si>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</si>
  <si>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</si>
  <si>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</si>
  <si>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</si>
  <si>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</si>
  <si>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</si>
  <si>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</si>
  <si>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</si>
  <si>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</si>
  <si>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</si>
  <si>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</si>
  <si>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</si>
  <si>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</si>
  <si>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</si>
  <si>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</si>
  <si>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</si>
  <si>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</si>
  <si>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</si>
  <si>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</si>
  <si>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</si>
  <si>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</si>
  <si>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</si>
  <si>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</si>
  <si>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</si>
  <si>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</si>
  <si>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</si>
  <si>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</si>
  <si>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</si>
  <si>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</si>
  <si>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</si>
  <si>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</si>
  <si>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</si>
  <si>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</si>
  <si>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</si>
  <si>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</si>
  <si>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</si>
  <si>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</si>
  <si>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</si>
  <si>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</si>
  <si>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</si>
  <si>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</si>
  <si>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</si>
  <si>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</si>
  <si>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</si>
  <si>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</si>
  <si>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</si>
  <si>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</si>
  <si>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</si>
  <si>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</si>
  <si>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</si>
  <si>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</si>
  <si>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</si>
  <si>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</si>
  <si>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</si>
  <si>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</si>
  <si>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</si>
  <si>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</si>
  <si>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</si>
  <si>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</si>
  <si>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</si>
  <si>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</si>
  <si>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</si>
  <si>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</si>
  <si>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</si>
  <si>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</si>
  <si>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</si>
  <si>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</si>
  <si>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</si>
  <si>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</si>
  <si>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</si>
  <si>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</si>
  <si>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</si>
  <si>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</si>
  <si>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</si>
  <si>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</si>
  <si>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</si>
  <si>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</si>
  <si>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</si>
  <si>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</si>
  <si>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</si>
  <si>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</si>
  <si>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</si>
  <si>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</si>
  <si>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</si>
  <si>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</si>
  <si>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</si>
  <si>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</si>
  <si>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</si>
  <si>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</si>
  <si>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</si>
  <si>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</si>
  <si>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</si>
  <si>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</si>
  <si>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</si>
  <si>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</si>
  <si>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</si>
  <si>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</si>
  <si>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</si>
  <si>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</si>
  <si>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</si>
  <si>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</si>
  <si>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</si>
  <si>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</si>
  <si>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</si>
  <si>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</si>
  <si>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</si>
  <si>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</si>
  <si>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</si>
  <si>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</si>
  <si>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</si>
  <si>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</si>
  <si>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</si>
  <si>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</si>
  <si>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</si>
  <si>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</si>
  <si>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</si>
  <si>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</si>
  <si>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</si>
  <si>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</si>
  <si>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</si>
  <si>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</si>
  <si>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</si>
  <si>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</si>
  <si>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</si>
  <si>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</si>
  <si>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</si>
  <si>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</si>
  <si>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</si>
  <si>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</si>
  <si>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</si>
  <si>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</si>
  <si>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</si>
  <si>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</si>
  <si>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</si>
  <si>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</si>
  <si>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</si>
  <si>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</si>
  <si>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</si>
  <si>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</si>
  <si>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</si>
  <si>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</si>
  <si>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</si>
  <si>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</si>
  <si>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</si>
  <si>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</si>
  <si>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</si>
  <si>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</si>
  <si>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</si>
  <si>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</si>
  <si>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</si>
  <si>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</si>
  <si>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</si>
  <si>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</si>
  <si>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</si>
  <si>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</si>
  <si>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</si>
  <si>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</si>
  <si>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</si>
  <si>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</si>
  <si>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</si>
  <si>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</si>
  <si>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</si>
  <si>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</si>
  <si>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</si>
  <si>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</si>
  <si>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</si>
  <si>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</si>
  <si>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</si>
  <si>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</si>
  <si>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</si>
  <si>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</si>
  <si>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</si>
  <si>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</si>
  <si>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</si>
  <si>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</si>
  <si>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</si>
  <si>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</si>
  <si>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</si>
  <si>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</si>
  <si>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</si>
  <si>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</si>
  <si>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</si>
  <si>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</si>
  <si>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</si>
  <si>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</si>
  <si>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</si>
  <si>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</si>
  <si>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</si>
  <si>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</si>
  <si>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</si>
  <si>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</si>
  <si>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</si>
  <si>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</si>
  <si>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</si>
  <si>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</si>
  <si>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</si>
  <si>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</si>
  <si>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</si>
  <si>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</si>
  <si>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</si>
  <si>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</si>
  <si>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</si>
  <si>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</si>
  <si>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</si>
  <si>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</si>
  <si>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</si>
  <si>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</si>
  <si>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</si>
  <si>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</si>
  <si>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</si>
  <si>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</si>
  <si>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</si>
  <si>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</si>
  <si>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</si>
  <si>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</si>
  <si>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</si>
  <si>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</si>
  <si>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</si>
  <si>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</si>
  <si>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</si>
  <si>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</si>
  <si>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</si>
  <si>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</si>
  <si>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</si>
  <si>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</si>
  <si>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</si>
  <si>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</si>
  <si>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</si>
  <si>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</si>
  <si>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</si>
  <si>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</si>
  <si>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</si>
  <si>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</si>
  <si>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</si>
  <si>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</si>
  <si>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</si>
  <si>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</si>
  <si>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</si>
  <si>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</si>
  <si>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</si>
  <si>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</si>
  <si>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</si>
  <si>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</si>
  <si>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</si>
  <si>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</si>
  <si>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</si>
  <si>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</si>
  <si>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</si>
  <si>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</si>
  <si>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</si>
  <si>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</si>
  <si>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</si>
  <si>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</si>
  <si>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</si>
  <si>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</si>
  <si>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</si>
  <si>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</si>
  <si>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</si>
  <si>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</si>
  <si>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</si>
  <si>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</si>
  <si>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</si>
  <si>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</si>
  <si>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</si>
  <si>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</si>
  <si>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</si>
  <si>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</si>
  <si>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</si>
  <si>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</si>
  <si>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</si>
  <si>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</si>
  <si>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</si>
  <si>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</si>
  <si>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</si>
  <si>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</si>
  <si>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</si>
  <si>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</si>
  <si>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</si>
  <si>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</si>
  <si>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</si>
  <si>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</si>
  <si>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</si>
  <si>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</si>
  <si>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</si>
  <si>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</si>
  <si>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</si>
  <si>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</si>
  <si>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</si>
  <si>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</si>
  <si>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</si>
  <si>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</si>
  <si>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</si>
  <si>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</si>
  <si>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</si>
  <si>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</si>
  <si>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</si>
  <si>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</si>
  <si>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</si>
  <si>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</si>
  <si>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</si>
  <si>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</si>
  <si>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</si>
  <si>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</si>
  <si>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</si>
  <si>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</si>
  <si>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</si>
  <si>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</si>
  <si>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</si>
  <si>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</si>
  <si>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</si>
  <si>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</si>
  <si>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</si>
  <si>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</si>
  <si>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</si>
  <si>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</si>
  <si>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</si>
  <si>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</si>
  <si>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</si>
  <si>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</si>
  <si>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</si>
  <si>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</si>
  <si>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</si>
  <si>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</si>
  <si>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</si>
  <si>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</si>
  <si>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</si>
  <si>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</si>
  <si>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</si>
  <si>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</si>
  <si>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</si>
  <si>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</si>
  <si>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</si>
  <si>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</si>
  <si>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</si>
  <si>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</si>
  <si>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</si>
  <si>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</si>
  <si>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</si>
  <si>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</si>
  <si>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</si>
  <si>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</si>
  <si>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</si>
  <si>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</si>
  <si>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</si>
  <si>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</si>
  <si>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</si>
  <si>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</si>
  <si>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</si>
  <si>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</si>
  <si>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</si>
  <si>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</si>
  <si>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</si>
  <si>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</si>
  <si>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</si>
  <si>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</si>
  <si>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</si>
  <si>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</si>
  <si>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</si>
  <si>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</si>
  <si>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</si>
  <si>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</si>
  <si>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</si>
  <si>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</si>
  <si>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</si>
  <si>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</si>
  <si>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</si>
  <si>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</si>
  <si>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</si>
  <si>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</si>
  <si>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</si>
  <si>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</si>
  <si>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</si>
  <si>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</si>
  <si>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</si>
  <si>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</si>
  <si>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</si>
  <si>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</si>
  <si>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</si>
  <si>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</si>
  <si>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</si>
  <si>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</si>
  <si>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</si>
  <si>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</si>
  <si>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</si>
  <si>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</si>
  <si>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</si>
  <si>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</si>
  <si>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</si>
  <si>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</si>
  <si>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</si>
  <si>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</si>
  <si>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</si>
  <si>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</si>
  <si>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</si>
  <si>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</si>
  <si>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</si>
  <si>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</si>
  <si>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</si>
  <si>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</si>
  <si>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</si>
  <si>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</si>
  <si>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</si>
  <si>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</si>
  <si>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</si>
  <si>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</si>
  <si>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</si>
  <si>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</si>
  <si>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</si>
  <si>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</si>
  <si>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</si>
  <si>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</si>
  <si>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</si>
  <si>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</si>
  <si>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</si>
  <si>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</si>
  <si>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</si>
  <si>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</si>
  <si>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</si>
  <si>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</si>
  <si>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</si>
  <si>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</si>
  <si>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</si>
  <si>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</si>
  <si>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</si>
  <si>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</si>
  <si>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</si>
  <si>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</si>
  <si>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</si>
  <si>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</si>
  <si>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</si>
  <si>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</si>
  <si>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</si>
  <si>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</si>
  <si>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</si>
  <si>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</si>
  <si>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</si>
  <si>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</si>
  <si>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</si>
  <si>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</si>
  <si>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</si>
  <si>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</si>
  <si>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</si>
  <si>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</si>
  <si>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</si>
  <si>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</si>
  <si>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</si>
  <si>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</si>
  <si>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</si>
  <si>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</si>
  <si>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</si>
  <si>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</si>
  <si>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</si>
  <si>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</si>
  <si>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</si>
  <si>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</si>
  <si>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</si>
  <si>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</si>
  <si>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</si>
  <si>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</si>
  <si>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</si>
  <si>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</si>
  <si>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</si>
  <si>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</si>
  <si>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</si>
  <si>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</si>
  <si>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</si>
  <si>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</si>
  <si>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</si>
  <si>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</si>
  <si>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</si>
  <si>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</si>
  <si>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</si>
  <si>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</si>
  <si>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</si>
  <si>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</si>
  <si>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</si>
  <si>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</si>
  <si>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</si>
  <si>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</si>
  <si>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</si>
  <si>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</si>
  <si>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</si>
  <si>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</si>
  <si>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</si>
  <si>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</si>
  <si>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</si>
  <si>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</si>
  <si>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</si>
  <si>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</si>
  <si>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</si>
  <si>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</si>
  <si>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</si>
  <si>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</si>
  <si>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</si>
  <si>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</si>
  <si>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</si>
  <si>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</si>
  <si>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</si>
  <si>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</si>
  <si>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</si>
  <si>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</si>
  <si>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</si>
  <si>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</si>
  <si>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</si>
  <si>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</si>
  <si>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</si>
  <si>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</si>
  <si>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</si>
  <si>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</si>
  <si>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</si>
  <si>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</si>
  <si>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</si>
  <si>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</si>
  <si>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</si>
  <si>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</si>
  <si>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</si>
  <si>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</si>
  <si>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</si>
  <si>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</si>
  <si>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</si>
  <si>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</si>
  <si>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</si>
  <si>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</si>
  <si>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</si>
  <si>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</si>
  <si>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</si>
  <si>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</si>
  <si>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</si>
  <si>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</si>
  <si>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</si>
  <si>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</si>
  <si>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</si>
  <si>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</si>
  <si>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</si>
  <si>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</si>
  <si>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</si>
  <si>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</si>
  <si>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</si>
  <si>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</si>
  <si>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</si>
  <si>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</si>
  <si>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</si>
  <si>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</si>
  <si>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</si>
  <si>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</si>
  <si>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</si>
  <si>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</si>
  <si>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</si>
  <si>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</si>
  <si>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</si>
  <si>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</si>
  <si>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</si>
  <si>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</si>
  <si>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</si>
  <si>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</si>
  <si>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</si>
  <si>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</si>
  <si>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</si>
  <si>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</si>
  <si>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</si>
  <si>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</si>
  <si>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</si>
  <si>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</si>
  <si>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</si>
  <si>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</si>
  <si>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</si>
  <si>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</si>
  <si>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</si>
  <si>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</si>
  <si>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</si>
  <si>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</si>
  <si>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</si>
  <si>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</si>
  <si>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</si>
  <si>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</si>
  <si>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</si>
  <si>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</si>
  <si>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</si>
  <si>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</si>
  <si>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</si>
  <si>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</si>
  <si>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</si>
  <si>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</si>
  <si>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</si>
  <si>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</si>
  <si>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</si>
  <si>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</si>
  <si>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</si>
  <si>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</si>
  <si>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</si>
  <si>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</si>
  <si>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</si>
  <si>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</si>
  <si>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</si>
  <si>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</si>
  <si>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</si>
  <si>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</si>
  <si>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</si>
  <si>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</si>
  <si>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</si>
  <si>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</si>
  <si>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</si>
  <si>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</si>
  <si>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</si>
  <si>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</si>
  <si>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</si>
  <si>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</si>
  <si>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</si>
  <si>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</si>
  <si>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</si>
  <si>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</si>
  <si>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</si>
  <si>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</si>
  <si>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</si>
  <si>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</si>
  <si>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</si>
  <si>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</si>
  <si>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</si>
  <si>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</si>
  <si>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</si>
  <si>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</si>
  <si>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</si>
  <si>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</si>
  <si>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</si>
  <si>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</si>
  <si>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</si>
  <si>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</si>
  <si>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</si>
  <si>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</si>
  <si>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</si>
  <si>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</si>
  <si>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</si>
  <si>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</si>
  <si>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</si>
  <si>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</si>
  <si>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</si>
  <si>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</si>
  <si>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</si>
  <si>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</si>
  <si>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</si>
  <si>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</si>
  <si>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</si>
  <si>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</si>
  <si>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</si>
  <si>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</si>
  <si>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</si>
  <si>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</si>
  <si>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</si>
  <si>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</si>
  <si>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</si>
  <si>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</si>
  <si>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</si>
  <si>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</si>
  <si>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</si>
  <si>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</si>
  <si>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</si>
  <si>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</si>
  <si>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</si>
  <si>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</si>
  <si>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</si>
  <si>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</si>
  <si>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</si>
  <si>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</si>
  <si>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</si>
  <si>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</si>
  <si>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</si>
  <si>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</si>
  <si>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</si>
  <si>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</si>
  <si>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</si>
  <si>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</si>
  <si>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</si>
  <si>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</si>
  <si>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</si>
  <si>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</si>
  <si>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</si>
  <si>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</si>
  <si>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</si>
  <si>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</si>
  <si>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</si>
  <si>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</si>
  <si>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</si>
  <si>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</si>
  <si>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</si>
  <si>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</si>
  <si>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</si>
  <si>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</si>
  <si>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</si>
  <si>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</si>
  <si>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</si>
  <si>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</si>
  <si>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</si>
  <si>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</si>
  <si>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</si>
  <si>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</si>
  <si>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</si>
  <si>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</si>
  <si>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</si>
  <si>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</si>
  <si>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</si>
  <si>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</si>
  <si>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</si>
  <si>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</si>
  <si>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</si>
  <si>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</si>
  <si>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</si>
  <si>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</si>
  <si>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</si>
  <si>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</si>
  <si>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</si>
  <si>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</si>
  <si>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</si>
  <si>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</si>
  <si>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</si>
  <si>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</si>
  <si>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</si>
  <si>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</si>
  <si>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</si>
  <si>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</si>
  <si>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</si>
  <si>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</si>
  <si>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</si>
  <si>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</si>
  <si>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</si>
  <si>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</si>
  <si>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</si>
  <si>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</si>
  <si>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</si>
  <si>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</si>
  <si>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</si>
  <si>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</si>
  <si>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</si>
  <si>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</si>
  <si>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</si>
  <si>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</si>
  <si>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</si>
  <si>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</si>
  <si>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</si>
  <si>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</si>
  <si>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</si>
  <si>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</si>
  <si>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</si>
  <si>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</si>
  <si>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</si>
  <si>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</si>
  <si>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</si>
  <si>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</si>
  <si>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</si>
  <si>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</si>
  <si>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</si>
  <si>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</si>
  <si>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</si>
  <si>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</si>
  <si>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</si>
  <si>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</si>
  <si>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</si>
  <si>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</si>
  <si>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</si>
  <si>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</si>
  <si>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</si>
  <si>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</si>
  <si>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</si>
  <si>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</si>
  <si>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</si>
  <si>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</si>
  <si>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</si>
  <si>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</si>
  <si>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</si>
  <si>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</si>
  <si>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</si>
  <si>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</si>
  <si>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</si>
  <si>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</si>
  <si>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</si>
  <si>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</si>
  <si>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</si>
  <si>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</si>
  <si>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</si>
  <si>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</si>
  <si>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</si>
  <si>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</si>
  <si>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</si>
  <si>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</si>
  <si>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</si>
  <si>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</si>
  <si>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</si>
  <si>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</si>
  <si>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</si>
  <si>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</si>
  <si>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</si>
  <si>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</si>
  <si>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</si>
  <si>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</si>
  <si>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</si>
  <si>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</si>
  <si>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</si>
  <si>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</si>
  <si>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</si>
  <si>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</si>
  <si>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</si>
  <si>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</si>
  <si>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</si>
  <si>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</si>
  <si>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</si>
  <si>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</si>
  <si>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</si>
  <si>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</si>
  <si>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</si>
  <si>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</si>
  <si>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</si>
  <si>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</si>
  <si>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</si>
  <si>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</si>
  <si>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</si>
  <si>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</si>
  <si>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</si>
  <si>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</si>
  <si>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</si>
  <si>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</si>
  <si>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</si>
  <si>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</si>
  <si>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</si>
  <si>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</si>
  <si>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</si>
  <si>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</si>
  <si>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</si>
  <si>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</si>
  <si>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</si>
  <si>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</si>
  <si>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</si>
  <si>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</si>
  <si>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</si>
  <si>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</si>
  <si>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</si>
  <si>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</si>
  <si>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</si>
  <si>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</si>
  <si>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</si>
  <si>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</si>
  <si>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</si>
  <si>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</si>
  <si>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</si>
  <si>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</si>
  <si>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</si>
  <si>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</si>
  <si>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</si>
  <si>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</si>
  <si>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</si>
  <si>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</si>
  <si>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</si>
  <si>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</si>
  <si>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</si>
  <si>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</si>
  <si>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</si>
  <si>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</si>
  <si>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</si>
  <si>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</si>
  <si>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</si>
  <si>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</si>
  <si>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</si>
  <si>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</si>
  <si>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</si>
  <si>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</si>
  <si>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</si>
  <si>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</si>
  <si>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</si>
  <si>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</si>
  <si>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</si>
  <si>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</si>
  <si>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</si>
  <si>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</si>
  <si>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</si>
  <si>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</si>
  <si>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</si>
  <si>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</si>
  <si>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</si>
  <si>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</si>
  <si>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</si>
  <si>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</si>
  <si>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</si>
  <si>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</si>
  <si>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</si>
  <si>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</si>
  <si>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</si>
  <si>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</si>
  <si>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</si>
  <si>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</si>
  <si>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</si>
  <si>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</si>
  <si>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</si>
  <si>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</si>
  <si>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</si>
  <si>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</si>
  <si>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</si>
  <si>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</si>
  <si>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</si>
  <si>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</si>
  <si>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</si>
  <si>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</si>
  <si>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</si>
  <si>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</si>
  <si>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</si>
  <si>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</si>
  <si>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</si>
  <si>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</si>
  <si>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</si>
  <si>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</si>
  <si>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</si>
  <si>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</si>
  <si>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</si>
  <si>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</si>
  <si>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</si>
  <si>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</si>
  <si>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</si>
  <si>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</si>
  <si>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</si>
  <si>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</si>
  <si>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</si>
  <si>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</si>
  <si>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</si>
  <si>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</si>
  <si>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</si>
  <si>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</si>
  <si>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</si>
  <si>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</si>
  <si>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</si>
  <si>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</si>
  <si>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</si>
  <si>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</si>
  <si>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</si>
  <si>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</si>
  <si>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</si>
  <si>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</si>
  <si>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</si>
  <si>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</si>
  <si>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</si>
  <si>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</si>
  <si>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</si>
  <si>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</si>
  <si>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</si>
  <si>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</si>
  <si>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</si>
  <si>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</si>
  <si>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</si>
  <si>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</si>
  <si>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</si>
  <si>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</si>
  <si>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</si>
  <si>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</si>
  <si>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</si>
  <si>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</si>
  <si>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</si>
  <si>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</si>
  <si>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</si>
  <si>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</si>
  <si>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</si>
  <si>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</si>
  <si>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</si>
  <si>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</si>
  <si>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</si>
  <si>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</si>
  <si>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</si>
  <si>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</si>
  <si>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</si>
  <si>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</si>
  <si>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</si>
  <si>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</si>
  <si>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</si>
  <si>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</si>
  <si>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</si>
  <si>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</si>
  <si>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</si>
  <si>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</si>
  <si>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</si>
  <si>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</si>
  <si>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</si>
  <si>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</si>
  <si>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</si>
  <si>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</si>
  <si>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</si>
  <si>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</si>
  <si>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</si>
  <si>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</si>
  <si>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</si>
  <si>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</si>
  <si>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</si>
  <si>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</si>
  <si>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</si>
  <si>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</si>
  <si>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</si>
  <si>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</si>
  <si>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</si>
  <si>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</si>
  <si>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</si>
  <si>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</si>
  <si>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</si>
  <si>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</si>
  <si>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</si>
  <si>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</si>
  <si>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</si>
  <si>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</si>
  <si>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</si>
  <si>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</si>
  <si>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</si>
  <si>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</si>
  <si>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</si>
  <si>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</si>
  <si>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</si>
  <si>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</si>
  <si>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</si>
  <si>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</si>
  <si>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</si>
  <si>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</si>
  <si>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</si>
  <si>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</si>
  <si>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</si>
  <si>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</si>
  <si>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</si>
  <si>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</si>
  <si>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</si>
  <si>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</si>
  <si>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</si>
  <si>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</si>
  <si>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</si>
  <si>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</si>
  <si>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</si>
  <si>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</si>
  <si>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</si>
  <si>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</si>
  <si>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</si>
  <si>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</si>
  <si>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</si>
  <si>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</si>
  <si>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</si>
  <si>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</si>
  <si>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</si>
  <si>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</si>
  <si>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</si>
  <si>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</si>
  <si>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</si>
  <si>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</si>
  <si>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</si>
  <si>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</si>
  <si>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</si>
  <si>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</si>
  <si>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</si>
  <si>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</si>
  <si>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</si>
  <si>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</si>
  <si>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</si>
  <si>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</si>
  <si>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</si>
  <si>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</si>
  <si>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</si>
  <si>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</si>
  <si>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</si>
  <si>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</si>
  <si>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</si>
  <si>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</si>
  <si>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</si>
  <si>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</si>
  <si>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</si>
  <si>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</si>
  <si>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</si>
  <si>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</si>
  <si>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</si>
  <si>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</si>
  <si>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</si>
  <si>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</si>
  <si>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</si>
  <si>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</si>
  <si>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</si>
  <si>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</si>
  <si>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</si>
  <si>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</si>
  <si>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</si>
  <si>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</si>
  <si>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</si>
  <si>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</si>
  <si>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</si>
  <si>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</si>
  <si>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</si>
  <si>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</si>
  <si>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</si>
  <si>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</si>
  <si>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</si>
  <si>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</si>
  <si>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</si>
  <si>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</si>
  <si>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</si>
  <si>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</si>
  <si>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</si>
  <si>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</si>
  <si>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</si>
  <si>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</si>
  <si>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</si>
  <si>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</si>
  <si>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</si>
  <si>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</si>
  <si>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</si>
  <si>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</si>
  <si>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</si>
  <si>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</si>
  <si>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</si>
  <si>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</si>
  <si>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</si>
  <si>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</si>
  <si>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</si>
  <si>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</si>
  <si>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</si>
  <si>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</si>
  <si>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</si>
  <si>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</si>
  <si>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</si>
  <si>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</si>
  <si>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</si>
  <si>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</si>
  <si>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</si>
  <si>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</si>
  <si>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</si>
  <si>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</si>
  <si>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</si>
  <si>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</si>
  <si>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</si>
  <si>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</si>
  <si>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</si>
  <si>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</si>
  <si>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</si>
  <si>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</si>
  <si>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</si>
  <si>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</si>
  <si>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</si>
  <si>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</si>
  <si>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</si>
  <si>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</si>
  <si>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</si>
  <si>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</si>
  <si>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</si>
  <si>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</si>
  <si>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</si>
  <si>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</si>
  <si>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</si>
  <si>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</si>
  <si>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</si>
  <si>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</si>
  <si>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</si>
  <si>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</si>
  <si>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</si>
  <si>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</si>
  <si>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</si>
  <si>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</si>
  <si>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</si>
  <si>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</si>
  <si>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</si>
  <si>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</si>
  <si>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</si>
  <si>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</si>
  <si>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</si>
  <si>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</si>
  <si>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</si>
  <si>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</si>
  <si>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</si>
  <si>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</si>
  <si>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</si>
  <si>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</si>
  <si>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</si>
  <si>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</si>
  <si>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</si>
  <si>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</si>
  <si>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</si>
  <si>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</si>
  <si>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</si>
  <si>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</si>
  <si>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</si>
  <si>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</si>
  <si>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</si>
  <si>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</si>
  <si>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</si>
  <si>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</si>
  <si>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</si>
  <si>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</si>
  <si>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</si>
  <si>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</si>
  <si>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</si>
  <si>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</si>
  <si>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</si>
  <si>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</si>
  <si>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</si>
  <si>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</si>
  <si>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</si>
  <si>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</si>
  <si>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</si>
  <si>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</si>
  <si>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</si>
  <si>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</si>
  <si>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</si>
  <si>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</si>
  <si>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</si>
  <si>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</si>
  <si>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</si>
  <si>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</si>
  <si>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</si>
  <si>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</si>
  <si>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</si>
  <si>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</si>
  <si>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</si>
  <si>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</si>
  <si>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</si>
  <si>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</si>
  <si>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</si>
  <si>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</si>
  <si>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</si>
  <si>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</si>
  <si>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</si>
  <si>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</si>
  <si>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</si>
  <si>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</si>
  <si>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</si>
  <si>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</si>
  <si>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</si>
  <si>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</si>
  <si>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</si>
  <si>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</si>
  <si>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</si>
  <si>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</si>
  <si>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</si>
  <si>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</si>
  <si>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</si>
  <si>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</si>
  <si>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</si>
  <si>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</si>
  <si>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</si>
  <si>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</si>
  <si>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</si>
  <si>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</si>
  <si>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</si>
  <si>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</si>
  <si>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</si>
  <si>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</si>
  <si>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</si>
  <si>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</si>
  <si>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</si>
  <si>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</si>
  <si>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</si>
  <si>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</si>
  <si>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</si>
  <si>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</si>
  <si>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</si>
  <si>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</si>
  <si>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</si>
  <si>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</si>
  <si>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</si>
  <si>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</si>
  <si>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</si>
  <si>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</si>
  <si>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</si>
  <si>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</si>
  <si>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</si>
  <si>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</si>
  <si>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</si>
  <si>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</si>
  <si>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</si>
  <si>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</si>
  <si>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</si>
  <si>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</si>
  <si>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</si>
  <si>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</si>
  <si>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</si>
  <si>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</si>
  <si>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</si>
  <si>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</si>
  <si>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</si>
  <si>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</si>
  <si>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</si>
  <si>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</si>
  <si>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</si>
  <si>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</si>
  <si>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</si>
  <si>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</si>
  <si>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</si>
  <si>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</si>
  <si>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</si>
  <si>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</si>
  <si>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</si>
  <si>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</si>
  <si>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</si>
  <si>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</si>
  <si>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</si>
  <si>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</si>
  <si>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</si>
  <si>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</si>
  <si>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</si>
  <si>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</si>
  <si>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</si>
  <si>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</si>
  <si>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</si>
  <si>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</si>
  <si>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</si>
  <si>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</si>
  <si>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</si>
  <si>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</si>
  <si>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</si>
  <si>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</si>
  <si>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</si>
  <si>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</si>
  <si>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</si>
  <si>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</si>
  <si>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</si>
  <si>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</si>
  <si>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</si>
  <si>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</si>
  <si>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</si>
  <si>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</si>
  <si>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</si>
  <si>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</si>
  <si>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</si>
  <si>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</si>
  <si>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</si>
  <si>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</si>
  <si>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</si>
  <si>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</si>
  <si>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</si>
  <si>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</si>
  <si>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</si>
  <si>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</si>
  <si>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</si>
  <si>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</si>
  <si>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</si>
  <si>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</si>
  <si>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</si>
  <si>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</si>
  <si>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</si>
  <si>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</si>
  <si>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</si>
  <si>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</si>
  <si>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</si>
  <si>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</si>
  <si>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</si>
  <si>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</si>
  <si>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</si>
  <si>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</si>
  <si>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</si>
  <si>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</si>
  <si>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</si>
  <si>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</si>
  <si>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</si>
  <si>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</si>
  <si>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</si>
  <si>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</si>
  <si>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</si>
  <si>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</si>
  <si>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</si>
  <si>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</si>
  <si>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</si>
  <si>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</si>
  <si>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</si>
  <si>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</si>
  <si>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</si>
  <si>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</si>
  <si>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</si>
  <si>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</si>
  <si>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</si>
  <si>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</si>
  <si>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</si>
  <si>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</si>
  <si>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</si>
  <si>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</si>
  <si>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</si>
  <si>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</si>
  <si>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</si>
  <si>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</si>
  <si>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</si>
  <si>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</si>
  <si>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</si>
  <si>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</si>
  <si>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</si>
  <si>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</si>
  <si>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</si>
  <si>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</si>
  <si>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</si>
  <si>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</si>
  <si>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</si>
  <si>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</si>
  <si>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</si>
  <si>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</si>
  <si>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</si>
  <si>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</si>
  <si>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</si>
  <si>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</si>
  <si>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</si>
  <si>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</si>
  <si>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</si>
  <si>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</si>
  <si>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</si>
  <si>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</si>
  <si>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</si>
  <si>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</si>
  <si>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</si>
  <si>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</si>
  <si>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</si>
  <si>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</si>
  <si>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</si>
  <si>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</si>
  <si>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</si>
  <si>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</si>
  <si>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</si>
  <si>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</si>
  <si>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</si>
  <si>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</si>
  <si>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</si>
  <si>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</si>
  <si>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</si>
  <si>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</si>
  <si>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</si>
  <si>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</si>
  <si>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</si>
  <si>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</si>
  <si>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</si>
  <si>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</si>
  <si>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</si>
  <si>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</si>
  <si>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</si>
  <si>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</si>
  <si>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</si>
  <si>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</si>
  <si>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</si>
  <si>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</si>
  <si>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</si>
  <si>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</si>
  <si>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</si>
  <si>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</si>
  <si>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</si>
  <si>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</si>
  <si>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</si>
  <si>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</si>
  <si>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</si>
  <si>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</si>
  <si>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</si>
  <si>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</si>
  <si>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</si>
  <si>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</si>
  <si>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</si>
  <si>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</si>
  <si>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</si>
  <si>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</si>
  <si>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</si>
  <si>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</si>
  <si>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</si>
  <si>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</si>
  <si>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</si>
  <si>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</si>
  <si>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</si>
  <si>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</si>
  <si>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</si>
  <si>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</si>
  <si>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</si>
  <si>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</si>
  <si>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</si>
  <si>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</si>
  <si>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</si>
  <si>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</si>
  <si>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</si>
  <si>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</si>
  <si>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</si>
  <si>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</si>
  <si>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</si>
  <si>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</si>
  <si>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</si>
  <si>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</si>
  <si>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</si>
  <si>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</si>
  <si>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</si>
  <si>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</si>
  <si>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</si>
  <si>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</si>
  <si>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</si>
  <si>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</si>
  <si>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</si>
  <si>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</si>
  <si>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</si>
  <si>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</si>
  <si>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</si>
  <si>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</si>
  <si>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</si>
  <si>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</si>
  <si>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</si>
  <si>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</si>
  <si>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</si>
  <si>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</si>
  <si>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</si>
  <si>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</si>
  <si>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</si>
  <si>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</si>
  <si>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</si>
  <si>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</si>
  <si>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</si>
  <si>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</si>
  <si>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</si>
  <si>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</si>
  <si>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</si>
  <si>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</si>
  <si>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</si>
  <si>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</si>
  <si>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</si>
  <si>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</si>
  <si>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</si>
  <si>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</si>
  <si>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</si>
  <si>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</si>
  <si>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</si>
  <si>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</si>
  <si>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</si>
  <si>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</si>
  <si>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</si>
  <si>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</si>
  <si>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</si>
  <si>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</si>
  <si>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</si>
  <si>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</si>
  <si>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</si>
  <si>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</si>
  <si>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</si>
  <si>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</si>
  <si>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</si>
  <si>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</si>
  <si>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</si>
  <si>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</si>
  <si>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</si>
  <si>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</si>
  <si>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</si>
  <si>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</si>
  <si>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</si>
  <si>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</si>
  <si>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</si>
  <si>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</si>
  <si>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</si>
  <si>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</si>
  <si>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</si>
  <si>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</si>
  <si>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</si>
  <si>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</si>
  <si>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</si>
  <si>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</si>
  <si>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</si>
  <si>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</si>
  <si>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</si>
  <si>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</si>
  <si>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</si>
  <si>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</si>
  <si>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</si>
  <si>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</si>
  <si>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</si>
  <si>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</si>
  <si>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</si>
  <si>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</si>
  <si>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</si>
  <si>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</si>
  <si>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</si>
  <si>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</si>
  <si>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</si>
  <si>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</si>
  <si>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</si>
  <si>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</si>
  <si>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</si>
  <si>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</si>
  <si>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</si>
  <si>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</si>
  <si>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</si>
  <si>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</si>
  <si>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</si>
  <si>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</si>
  <si>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</si>
  <si>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</si>
  <si>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</si>
  <si>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</si>
  <si>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</si>
  <si>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</si>
  <si>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</si>
  <si>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</si>
  <si>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</si>
  <si>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</si>
  <si>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</si>
  <si>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</si>
  <si>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</si>
  <si>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</si>
  <si>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</si>
  <si>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</si>
  <si>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</si>
  <si>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</si>
  <si>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</si>
  <si>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</si>
  <si>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</si>
  <si>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</si>
  <si>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</si>
  <si>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</si>
  <si>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</si>
  <si>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</si>
  <si>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</si>
  <si>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</si>
  <si>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</si>
  <si>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</si>
  <si>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</si>
  <si>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</si>
  <si>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</si>
  <si>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</si>
  <si>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</si>
  <si>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</si>
  <si>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</si>
  <si>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</si>
  <si>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</si>
  <si>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</si>
  <si>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</si>
  <si>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</si>
  <si>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</si>
  <si>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</si>
  <si>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</si>
  <si>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</si>
  <si>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</si>
  <si>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</si>
  <si>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</si>
  <si>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</si>
  <si>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</si>
  <si>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</si>
  <si>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</si>
  <si>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</si>
  <si>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</si>
  <si>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</si>
  <si>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</si>
  <si>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</si>
  <si>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</si>
  <si>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</si>
  <si>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</si>
  <si>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</si>
  <si>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</si>
  <si>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</si>
  <si>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</si>
  <si>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</si>
  <si>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</si>
  <si>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</si>
  <si>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</si>
  <si>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</si>
  <si>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</si>
  <si>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</si>
  <si>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</si>
  <si>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</si>
  <si>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</si>
  <si>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</si>
  <si>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</si>
  <si>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</si>
  <si>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</si>
  <si>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</si>
  <si>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</si>
  <si>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</si>
  <si>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</si>
  <si>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</si>
  <si>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</si>
  <si>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</si>
  <si>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</si>
  <si>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</si>
  <si>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</si>
  <si>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</si>
  <si>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</si>
  <si>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</si>
  <si>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</si>
  <si>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</si>
  <si>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</si>
  <si>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</si>
  <si>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</si>
  <si>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</si>
  <si>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</si>
  <si>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</si>
  <si>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</si>
  <si>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</si>
  <si>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</si>
  <si>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</si>
  <si>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</si>
  <si>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</si>
  <si>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</si>
  <si>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</si>
  <si>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</si>
  <si>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</si>
  <si>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</si>
  <si>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</si>
  <si>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</si>
  <si>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</si>
  <si>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</si>
  <si>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</si>
  <si>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</si>
  <si>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</si>
  <si>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</si>
  <si>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</si>
  <si>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</si>
  <si>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</si>
  <si>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</si>
  <si>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</si>
  <si>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</si>
  <si>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</si>
  <si>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</si>
  <si>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</si>
  <si>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</si>
  <si>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</si>
  <si>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</si>
  <si>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</si>
  <si>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</si>
  <si>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</si>
  <si>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</si>
  <si>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</si>
  <si>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</si>
  <si>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</si>
  <si>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</si>
  <si>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</si>
  <si>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</si>
  <si>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</si>
  <si>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</si>
  <si>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</si>
  <si>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</si>
  <si>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</si>
  <si>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</si>
  <si>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</si>
  <si>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</si>
  <si>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</si>
  <si>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</si>
  <si>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</si>
  <si>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</si>
  <si>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</si>
  <si>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</si>
  <si>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</si>
  <si>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</si>
  <si>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</si>
  <si>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</si>
  <si>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</si>
  <si>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</si>
  <si>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</si>
  <si>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</si>
  <si>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</si>
  <si>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</si>
  <si>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</si>
  <si>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</si>
  <si>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</si>
  <si>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</si>
  <si>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</si>
  <si>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</si>
  <si>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</si>
  <si>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</si>
  <si>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</si>
  <si>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</si>
  <si>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</si>
  <si>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</si>
  <si>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</si>
  <si>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</si>
  <si>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</si>
  <si>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</si>
  <si>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</si>
  <si>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</si>
  <si>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</si>
  <si>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</si>
  <si>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</si>
  <si>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</si>
  <si>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</si>
  <si>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</si>
  <si>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</si>
  <si>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</si>
  <si>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</si>
  <si>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</si>
  <si>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</si>
  <si>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</si>
  <si>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</si>
  <si>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</si>
  <si>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</si>
  <si>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</si>
  <si>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</si>
  <si>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</si>
  <si>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</si>
  <si>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</si>
  <si>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</si>
  <si>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</si>
  <si>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</si>
  <si>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</si>
  <si>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</si>
  <si>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</si>
  <si>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</si>
  <si>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</si>
  <si>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</si>
  <si>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</si>
  <si>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</si>
  <si>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</si>
  <si>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</si>
  <si>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</si>
  <si>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</si>
  <si>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</si>
  <si>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</si>
  <si>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</si>
  <si>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</si>
  <si>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</si>
  <si>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</si>
  <si>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</si>
  <si>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</si>
  <si>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</si>
  <si>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</si>
  <si>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</si>
  <si>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</si>
  <si>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</si>
  <si>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</si>
  <si>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</si>
  <si>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</si>
  <si>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</si>
  <si>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</si>
  <si>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</si>
  <si>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</si>
  <si>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</si>
  <si>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</si>
  <si>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</si>
  <si>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</si>
  <si>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</si>
  <si>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</si>
  <si>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</si>
  <si>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</si>
  <si>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</si>
  <si>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</si>
  <si>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</si>
  <si>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</si>
  <si>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</si>
  <si>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</si>
  <si>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</si>
  <si>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</si>
  <si>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</si>
  <si>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</si>
  <si>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</si>
  <si>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</si>
  <si>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</si>
  <si>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</si>
  <si>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</si>
  <si>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</si>
  <si>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</si>
  <si>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</si>
  <si>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</si>
  <si>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</si>
  <si>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</si>
  <si>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</si>
  <si>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</si>
  <si>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</si>
  <si>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</si>
  <si>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</si>
  <si>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</si>
  <si>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</si>
  <si>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</si>
  <si>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</si>
  <si>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</si>
  <si>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</si>
  <si>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</si>
  <si>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</si>
  <si>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</si>
  <si>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</si>
  <si>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</si>
  <si>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</si>
  <si>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</si>
  <si>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</si>
  <si>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</si>
  <si>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</si>
  <si>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</si>
  <si>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</si>
  <si>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</si>
  <si>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</si>
  <si>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</si>
  <si>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</si>
  <si>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</si>
  <si>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</si>
  <si>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</si>
  <si>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</si>
  <si>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</si>
  <si>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</si>
  <si>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</si>
  <si>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</si>
  <si>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</si>
  <si>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</si>
  <si>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</si>
  <si>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</si>
  <si>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</si>
  <si>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</si>
  <si>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</si>
  <si>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</si>
  <si>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</si>
  <si>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</si>
  <si>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</si>
  <si>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</si>
  <si>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</si>
  <si>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</si>
  <si>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</si>
  <si>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</si>
  <si>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</si>
  <si>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</si>
  <si>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</si>
  <si>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</si>
  <si>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</si>
  <si>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</si>
  <si>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</si>
  <si>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</si>
  <si>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</si>
  <si>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</si>
  <si>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</si>
  <si>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</si>
  <si>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</si>
  <si>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</si>
  <si>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</si>
  <si>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</si>
  <si>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</si>
  <si>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</si>
  <si>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</si>
  <si>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</si>
  <si>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</si>
  <si>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</si>
  <si>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</si>
  <si>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</si>
  <si>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</si>
  <si>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</si>
  <si>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</si>
  <si>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</si>
  <si>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</si>
  <si>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</si>
  <si>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</si>
  <si>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</si>
  <si>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</si>
  <si>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</si>
  <si>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</si>
  <si>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</si>
  <si>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</si>
  <si>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</si>
  <si>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</si>
  <si>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</si>
  <si>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</si>
  <si>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</si>
  <si>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</si>
  <si>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</si>
  <si>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</si>
  <si>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</si>
  <si>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</si>
  <si>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</si>
  <si>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</si>
  <si>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</si>
  <si>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</si>
  <si>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</si>
  <si>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</si>
  <si>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</si>
  <si>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</si>
  <si>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</si>
  <si>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</si>
  <si>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</si>
  <si>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</si>
  <si>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</si>
  <si>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</si>
  <si>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</si>
  <si>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</si>
  <si>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</si>
  <si>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</si>
  <si>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</si>
  <si>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</si>
  <si>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</si>
  <si>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</si>
  <si>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</si>
  <si>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</si>
  <si>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</si>
  <si>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</si>
  <si>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</si>
  <si>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</si>
  <si>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</si>
  <si>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</si>
  <si>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</si>
  <si>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</si>
  <si>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</si>
  <si>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</si>
  <si>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</si>
  <si>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</si>
  <si>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</si>
  <si>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</si>
  <si>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</si>
  <si>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</si>
  <si>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</si>
  <si>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</si>
  <si>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</si>
  <si>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</si>
  <si>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</si>
  <si>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</si>
  <si>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</si>
  <si>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</si>
  <si>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</si>
  <si>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</si>
  <si>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</si>
  <si>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</si>
  <si>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</si>
  <si>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</si>
  <si>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</si>
  <si>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</si>
  <si>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</si>
  <si>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</si>
  <si>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</si>
  <si>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</si>
  <si>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</si>
  <si>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</si>
  <si>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</si>
  <si>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</si>
  <si>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</si>
  <si>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</si>
  <si>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</si>
  <si>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</si>
  <si>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</si>
  <si>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</si>
  <si>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</si>
  <si>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</si>
  <si>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</si>
  <si>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</si>
  <si>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</si>
  <si>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</si>
  <si>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</si>
  <si>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</si>
  <si>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</si>
  <si>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</si>
  <si>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</si>
  <si>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</si>
  <si>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</si>
  <si>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</si>
  <si>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</si>
  <si>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</si>
  <si>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</si>
  <si>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</si>
  <si>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</si>
  <si>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</si>
  <si>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</si>
  <si>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</si>
  <si>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</si>
  <si>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</si>
  <si>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</si>
  <si>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</si>
  <si>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</si>
  <si>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</si>
  <si>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</si>
  <si>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</si>
  <si>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</si>
  <si>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</si>
  <si>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</si>
  <si>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</si>
  <si>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</si>
  <si>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</si>
  <si>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</si>
  <si>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</si>
  <si>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</si>
  <si>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</si>
  <si>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</si>
  <si>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</si>
  <si>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</si>
  <si>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</si>
  <si>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</si>
  <si>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</si>
  <si>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</si>
  <si>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</si>
  <si>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</si>
  <si>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</si>
  <si>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</si>
  <si>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</si>
  <si>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</si>
  <si>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</si>
  <si>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</si>
  <si>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</si>
  <si>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</si>
  <si>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</si>
  <si>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</si>
  <si>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</si>
  <si>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</si>
  <si>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</si>
  <si>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</si>
  <si>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</si>
  <si>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</si>
  <si>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</si>
  <si>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</si>
  <si>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</si>
  <si>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</si>
  <si>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</si>
  <si>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</si>
  <si>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</si>
  <si>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</si>
  <si>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</si>
  <si>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</si>
  <si>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</si>
  <si>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</si>
  <si>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</si>
  <si>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</si>
  <si>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</si>
  <si>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</si>
  <si>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</si>
  <si>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</si>
  <si>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</si>
  <si>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</si>
  <si>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</si>
  <si>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</si>
  <si>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</si>
  <si>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</si>
  <si>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</si>
  <si>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</si>
  <si>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</si>
  <si>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</si>
  <si>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</si>
  <si>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</si>
  <si>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</si>
  <si>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</si>
  <si>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</si>
  <si>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</si>
  <si>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</si>
  <si>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</si>
  <si>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</si>
  <si>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</si>
  <si>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</si>
  <si>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</si>
  <si>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</si>
  <si>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</si>
  <si>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</si>
  <si>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</si>
  <si>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</si>
  <si>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</si>
  <si>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</si>
  <si>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</si>
  <si>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</si>
  <si>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</si>
  <si>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</si>
  <si>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</si>
  <si>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</si>
  <si>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</si>
  <si>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</si>
  <si>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</si>
  <si>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</si>
  <si>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</si>
  <si>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</si>
  <si>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</si>
  <si>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</si>
  <si>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</si>
  <si>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</si>
  <si>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</si>
  <si>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</si>
  <si>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</si>
  <si>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</si>
  <si>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</si>
  <si>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</si>
  <si>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</si>
  <si>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</si>
  <si>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</si>
  <si>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</si>
  <si>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</si>
  <si>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</si>
  <si>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</si>
  <si>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</si>
  <si>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</si>
  <si>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</si>
  <si>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</si>
  <si>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</si>
  <si>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</si>
  <si>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</si>
  <si>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</si>
  <si>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</si>
  <si>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</si>
  <si>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</si>
  <si>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</si>
  <si>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</si>
  <si>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</si>
  <si>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</si>
  <si>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</si>
  <si>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</si>
  <si>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</si>
  <si>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</si>
  <si>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</si>
  <si>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</si>
  <si>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</si>
  <si>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</si>
  <si>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</si>
  <si>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</si>
  <si>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</si>
  <si>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</si>
  <si>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</si>
  <si>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</si>
  <si>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</si>
  <si>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</si>
  <si>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</si>
  <si>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</si>
  <si>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</si>
  <si>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</si>
  <si>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</si>
  <si>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</si>
  <si>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</si>
  <si>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</si>
  <si>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</si>
  <si>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</si>
  <si>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</si>
  <si>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</si>
  <si>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</si>
  <si>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</si>
  <si>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</si>
  <si>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</si>
  <si>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</si>
  <si>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</si>
  <si>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</si>
  <si>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</si>
  <si>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</si>
  <si>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</si>
  <si>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</si>
  <si>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</si>
  <si>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</si>
  <si>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</si>
  <si>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</si>
  <si>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</si>
  <si>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</si>
  <si>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</si>
  <si>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</si>
  <si>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</si>
  <si>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</si>
  <si>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</si>
  <si>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</si>
  <si>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</si>
  <si>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</si>
  <si>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</si>
  <si>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</si>
  <si>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</si>
  <si>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</si>
  <si>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</si>
  <si>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</si>
  <si>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</si>
  <si>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</si>
  <si>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</si>
  <si>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</si>
  <si>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</si>
  <si>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</si>
  <si>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</si>
  <si>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</si>
  <si>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</si>
  <si>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</si>
  <si>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</si>
  <si>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</si>
  <si>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</si>
  <si>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</si>
  <si>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</si>
  <si>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</si>
  <si>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</si>
  <si>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</si>
  <si>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</si>
  <si>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</si>
  <si>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</si>
  <si>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</si>
  <si>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</si>
  <si>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</si>
  <si>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</si>
  <si>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</si>
  <si>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</si>
  <si>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</si>
  <si>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</si>
  <si>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</si>
  <si>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</si>
  <si>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</si>
  <si>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</si>
  <si>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</si>
  <si>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</si>
  <si>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</si>
  <si>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</si>
  <si>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</si>
  <si>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</si>
  <si>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</si>
  <si>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</si>
  <si>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</si>
  <si>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</si>
  <si>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</si>
  <si>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</si>
  <si>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</si>
  <si>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</si>
  <si>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</si>
  <si>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</si>
  <si>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</si>
  <si>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</si>
  <si>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</si>
  <si>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</si>
  <si>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</si>
  <si>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</si>
  <si>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</si>
  <si>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</si>
  <si>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</si>
  <si>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</si>
  <si>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</si>
  <si>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</si>
  <si>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</si>
  <si>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</si>
  <si>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</si>
  <si>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</si>
  <si>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</si>
  <si>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</si>
  <si>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</si>
  <si>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</si>
  <si>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</si>
  <si>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</si>
  <si>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</si>
  <si>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</si>
  <si>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</si>
  <si>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</si>
  <si>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</si>
  <si>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</si>
  <si>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</si>
  <si>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</si>
  <si>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</si>
  <si>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</si>
  <si>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</si>
  <si>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</si>
  <si>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</si>
  <si>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</si>
  <si>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</si>
  <si>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</si>
  <si>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</si>
  <si>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</si>
  <si>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</si>
  <si>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</si>
  <si>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</si>
  <si>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</si>
  <si>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</si>
  <si>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</si>
  <si>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</si>
  <si>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</si>
  <si>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</si>
  <si>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</si>
  <si>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</si>
  <si>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</si>
  <si>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</si>
  <si>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</si>
  <si>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</si>
  <si>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</si>
  <si>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</si>
  <si>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</si>
  <si>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</si>
  <si>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</si>
  <si>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</si>
  <si>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</si>
  <si>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</si>
  <si>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</si>
  <si>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</si>
  <si>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</si>
  <si>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</si>
  <si>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</si>
  <si>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</si>
  <si>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</si>
  <si>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</si>
  <si>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</si>
  <si>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</si>
  <si>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</si>
  <si>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</si>
  <si>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</si>
  <si>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</si>
  <si>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</si>
  <si>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</si>
  <si>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</si>
  <si>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</si>
  <si>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</si>
  <si>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</si>
  <si>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</si>
  <si>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</si>
  <si>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</si>
  <si>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</si>
  <si>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</si>
  <si>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</si>
  <si>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</si>
  <si>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</si>
  <si>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</si>
  <si>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</si>
  <si>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</si>
  <si>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</si>
  <si>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</si>
  <si>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</si>
  <si>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</si>
  <si>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</si>
  <si>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</si>
  <si>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</si>
  <si>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</si>
  <si>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</si>
  <si>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</si>
  <si>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</si>
  <si>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</si>
  <si>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</si>
  <si>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</si>
  <si>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</si>
  <si>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</si>
  <si>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</si>
  <si>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</si>
  <si>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</si>
  <si>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</si>
  <si>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</si>
  <si>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</si>
  <si>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</si>
  <si>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</si>
  <si>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</si>
  <si>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</si>
  <si>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</si>
  <si>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</si>
  <si>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</si>
  <si>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</si>
  <si>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</si>
  <si>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</si>
  <si>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</si>
  <si>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</si>
  <si>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</si>
  <si>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</si>
  <si>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</si>
  <si>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</si>
  <si>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</si>
  <si>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</si>
  <si>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</si>
  <si>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</si>
  <si>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</si>
  <si>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</si>
  <si>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</si>
  <si>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</si>
  <si>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</si>
  <si>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</si>
  <si>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</si>
  <si>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</si>
  <si>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</si>
  <si>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</si>
  <si>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</si>
  <si>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</si>
  <si>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</si>
  <si>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</si>
  <si>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</si>
  <si>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</si>
  <si>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</si>
  <si>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</si>
  <si>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</si>
  <si>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</si>
  <si>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</si>
  <si>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</si>
  <si>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</si>
  <si>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</si>
  <si>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</si>
  <si>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</si>
  <si>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</si>
  <si>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</si>
  <si>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</si>
  <si>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</si>
  <si>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</si>
  <si>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</si>
  <si>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</si>
  <si>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</si>
  <si>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</si>
  <si>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</si>
  <si>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</si>
  <si>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</si>
  <si>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</si>
  <si>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</si>
  <si>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</si>
  <si>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</si>
  <si>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</si>
  <si>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</si>
  <si>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</si>
  <si>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</si>
  <si>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</si>
  <si>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</si>
  <si>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</si>
  <si>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</si>
  <si>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</si>
  <si>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</si>
  <si>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</si>
  <si>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</si>
  <si>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</si>
  <si>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</si>
  <si>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</si>
  <si>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</si>
  <si>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</si>
  <si>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</si>
  <si>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</si>
  <si>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</si>
  <si>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</si>
  <si>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</si>
  <si>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</si>
  <si>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</si>
  <si>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</si>
  <si>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</si>
  <si>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</si>
  <si>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</si>
  <si>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</si>
  <si>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</si>
  <si>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</si>
  <si>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</si>
  <si>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</si>
  <si>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</si>
  <si>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</si>
  <si>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</si>
  <si>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</si>
  <si>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</si>
  <si>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</si>
  <si>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</si>
  <si>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</si>
  <si>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</si>
  <si>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</si>
  <si>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</si>
  <si>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</si>
  <si>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</si>
  <si>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</si>
  <si>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</si>
  <si>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</si>
  <si>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</si>
  <si>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</si>
  <si>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</si>
  <si>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</si>
  <si>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</si>
  <si>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</si>
  <si>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</si>
  <si>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</si>
  <si>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</si>
  <si>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</si>
  <si>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</si>
  <si>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</si>
  <si>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</si>
  <si>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</si>
  <si>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</si>
  <si>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</si>
  <si>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</si>
  <si>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</si>
  <si>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</si>
  <si>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</si>
  <si>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</si>
  <si>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</si>
  <si>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</si>
  <si>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</si>
  <si>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</si>
  <si>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</si>
  <si>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</si>
  <si>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</si>
  <si>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</si>
  <si>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</si>
  <si>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</si>
  <si>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</si>
  <si>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</si>
  <si>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</si>
  <si>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</si>
  <si>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</si>
  <si>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</si>
  <si>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</si>
  <si>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</si>
  <si>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</si>
  <si>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</si>
  <si>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</si>
  <si>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</si>
  <si>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</si>
  <si>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</si>
  <si>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</si>
  <si>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</si>
  <si>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</si>
  <si>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</si>
  <si>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</si>
  <si>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</si>
  <si>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</si>
  <si>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</si>
  <si>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</si>
  <si>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</si>
  <si>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</si>
  <si>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</si>
  <si>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</si>
  <si>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</si>
  <si>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</si>
  <si>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</si>
  <si>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</si>
  <si>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</si>
  <si>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</si>
  <si>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</si>
  <si>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</si>
  <si>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</si>
  <si>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</si>
  <si>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</si>
  <si>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</si>
  <si>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</si>
  <si>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</si>
  <si>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</si>
  <si>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</si>
  <si>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</si>
  <si>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</si>
  <si>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</si>
  <si>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</si>
  <si>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</si>
  <si>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</si>
  <si>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</si>
  <si>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</si>
  <si>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</si>
  <si>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</si>
  <si>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</si>
  <si>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</si>
  <si>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</si>
  <si>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</si>
  <si>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</si>
  <si>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</si>
  <si>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</si>
  <si>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</si>
  <si>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</si>
  <si>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</si>
  <si>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</si>
  <si>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</si>
  <si>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</si>
  <si>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</si>
  <si>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</si>
  <si>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</si>
  <si>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</si>
  <si>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</si>
  <si>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</si>
  <si>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</si>
  <si>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</si>
  <si>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</si>
  <si>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</si>
  <si>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</si>
  <si>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</si>
  <si>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</si>
  <si>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</si>
  <si>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</si>
  <si>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</si>
  <si>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</si>
  <si>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</si>
  <si>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</si>
  <si>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</si>
  <si>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</si>
  <si>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</si>
  <si>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</si>
  <si>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</si>
  <si>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</si>
  <si>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</si>
  <si>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</si>
  <si>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</si>
  <si>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</si>
  <si>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</si>
  <si>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</si>
  <si>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</si>
  <si>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</si>
  <si>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</si>
  <si>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</si>
  <si>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</si>
  <si>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</si>
  <si>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</si>
  <si>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</si>
  <si>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</si>
  <si>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</si>
  <si>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</si>
  <si>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</si>
  <si>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</si>
  <si>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</si>
  <si>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</si>
  <si>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</si>
  <si>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</si>
  <si>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</si>
  <si>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</si>
  <si>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</si>
  <si>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</si>
  <si>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</si>
  <si>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</si>
  <si>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</si>
  <si>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</si>
  <si>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</si>
  <si>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</si>
  <si>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</si>
  <si>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</si>
  <si>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</si>
  <si>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</si>
  <si>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</si>
  <si>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</si>
  <si>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</si>
  <si>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</si>
  <si>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</si>
  <si>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</si>
  <si>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</si>
  <si>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</si>
  <si>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</si>
  <si>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</si>
  <si>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</si>
  <si>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</si>
  <si>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</si>
  <si>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</si>
  <si>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</si>
  <si>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</si>
  <si>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</si>
  <si>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</si>
  <si>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</si>
  <si>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</si>
  <si>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</si>
  <si>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</si>
  <si>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</si>
  <si>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</si>
  <si>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</si>
  <si>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</si>
  <si>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</si>
  <si>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</si>
  <si>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</si>
  <si>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</si>
  <si>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</si>
  <si>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</si>
  <si>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</si>
  <si>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</si>
  <si>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</si>
  <si>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</si>
  <si>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</si>
  <si>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</si>
  <si>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</si>
  <si>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</si>
  <si>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</si>
  <si>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</si>
  <si>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</si>
  <si>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</si>
  <si>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</si>
  <si>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</si>
  <si>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</si>
  <si>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</si>
  <si>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</si>
  <si>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</si>
  <si>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</si>
  <si>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</si>
  <si>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</si>
  <si>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</si>
  <si>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</si>
  <si>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</si>
  <si>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</si>
  <si>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</si>
  <si>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</si>
  <si>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</si>
  <si>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</si>
  <si>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</si>
  <si>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</si>
  <si>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</si>
  <si>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</si>
  <si>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</si>
  <si>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</si>
  <si>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</si>
  <si>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</si>
  <si>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</si>
  <si>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</si>
  <si>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</si>
  <si>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</si>
  <si>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</si>
  <si>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</si>
  <si>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</si>
  <si>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</si>
  <si>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</si>
  <si>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</si>
  <si>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</si>
  <si>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</si>
  <si>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</si>
  <si>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</si>
  <si>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</si>
  <si>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</si>
  <si>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</si>
  <si>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</si>
  <si>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</si>
  <si>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</si>
  <si>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</si>
  <si>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</si>
  <si>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</si>
  <si>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</si>
  <si>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</si>
  <si>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</si>
  <si>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</si>
  <si>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</si>
  <si>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</si>
  <si>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</si>
  <si>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</si>
  <si>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</si>
  <si>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</si>
  <si>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</si>
  <si>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</si>
  <si>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</si>
  <si>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</si>
  <si>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</si>
  <si>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</si>
  <si>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</si>
  <si>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</si>
  <si>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</si>
  <si>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</si>
  <si>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</si>
  <si>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</si>
  <si>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</si>
  <si>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</si>
  <si>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</si>
  <si>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</si>
  <si>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</si>
  <si>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</si>
  <si>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</si>
  <si>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</si>
  <si>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</si>
  <si>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</si>
  <si>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</si>
  <si>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</si>
  <si>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</si>
  <si>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</si>
  <si>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</si>
  <si>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</si>
  <si>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</si>
  <si>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</si>
  <si>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</si>
  <si>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</si>
  <si>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</si>
  <si>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</si>
  <si>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</si>
  <si>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</si>
  <si>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</si>
  <si>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</si>
  <si>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</si>
  <si>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</si>
  <si>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</si>
  <si>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</si>
  <si>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</si>
  <si>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</si>
  <si>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</si>
  <si>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</si>
  <si>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</si>
  <si>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</si>
  <si>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</si>
  <si>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</si>
  <si>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</si>
  <si>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</si>
  <si>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</si>
  <si>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</si>
  <si>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</si>
  <si>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</si>
  <si>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</si>
  <si>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</si>
  <si>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</si>
  <si>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</si>
  <si>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</si>
  <si>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</si>
  <si>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</si>
  <si>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</si>
  <si>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</si>
  <si>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</si>
  <si>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</si>
  <si>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</si>
  <si>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</si>
  <si>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</si>
  <si>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</si>
  <si>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</si>
  <si>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</si>
  <si>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</si>
  <si>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</si>
  <si>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</si>
  <si>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</si>
  <si>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</si>
  <si>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</si>
  <si>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</si>
  <si>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</si>
  <si>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</si>
  <si>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</si>
  <si>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</si>
  <si>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</si>
  <si>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</si>
  <si>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</si>
  <si>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</si>
  <si>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</si>
  <si>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</si>
  <si>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</si>
  <si>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</si>
  <si>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</si>
  <si>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</si>
  <si>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</si>
  <si>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</si>
  <si>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</si>
  <si>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</si>
  <si>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</si>
  <si>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</si>
  <si>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</si>
  <si>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</si>
  <si>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</si>
  <si>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</si>
  <si>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</si>
  <si>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</si>
  <si>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</si>
  <si>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</si>
  <si>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</si>
  <si>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</si>
  <si>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</si>
  <si>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</si>
  <si>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</si>
  <si>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</si>
  <si>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</si>
  <si>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</si>
  <si>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</si>
  <si>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</si>
  <si>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</si>
  <si>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</si>
  <si>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</si>
  <si>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</si>
  <si>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</si>
  <si>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</si>
  <si>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</si>
  <si>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</si>
  <si>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</si>
  <si>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</si>
  <si>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</si>
  <si>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</si>
  <si>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</si>
  <si>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</si>
  <si>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</si>
  <si>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</si>
  <si>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</si>
  <si>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</si>
  <si>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</si>
  <si>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</si>
  <si>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</si>
  <si>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</si>
  <si>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</si>
  <si>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</si>
  <si>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</si>
  <si>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</si>
  <si>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</si>
  <si>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</si>
  <si>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</si>
  <si>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</si>
  <si>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</si>
  <si>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</si>
  <si>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</si>
  <si>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</si>
  <si>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</si>
  <si>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</si>
  <si>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</si>
  <si>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</si>
  <si>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</si>
  <si>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</si>
  <si>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</si>
  <si>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</si>
  <si>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</si>
  <si>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</si>
  <si>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</si>
  <si>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</si>
  <si>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</si>
  <si>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</si>
  <si>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</si>
  <si>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</si>
  <si>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</si>
  <si>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</si>
  <si>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</si>
  <si>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</si>
  <si>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</si>
  <si>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</si>
  <si>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</si>
  <si>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</si>
  <si>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</si>
  <si>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</si>
  <si>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</si>
  <si>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</si>
  <si>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</si>
  <si>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</si>
  <si>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</si>
  <si>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</si>
  <si>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</si>
  <si>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</si>
  <si>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</si>
  <si>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</si>
  <si>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</si>
  <si>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</si>
  <si>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</si>
  <si>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</si>
  <si>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</si>
  <si>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</si>
  <si>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</si>
  <si>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</si>
  <si>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</si>
  <si>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</si>
  <si>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</si>
  <si>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</si>
  <si>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</si>
  <si>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</si>
  <si>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</si>
  <si>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</si>
  <si>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</si>
  <si>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</si>
  <si>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</si>
  <si>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</si>
  <si>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</si>
  <si>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</si>
  <si>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</si>
  <si>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</si>
  <si>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</si>
  <si>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</si>
  <si>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</si>
  <si>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</si>
  <si>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</si>
  <si>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</si>
  <si>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</si>
  <si>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</si>
  <si>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</si>
  <si>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</si>
  <si>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</si>
  <si>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</si>
  <si>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</si>
  <si>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</si>
  <si>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</si>
  <si>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</si>
  <si>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</si>
  <si>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</si>
  <si>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</si>
  <si>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</si>
  <si>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</si>
  <si>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</si>
  <si>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</si>
  <si>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</si>
  <si>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</si>
  <si>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</si>
  <si>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</si>
  <si>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</si>
  <si>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</si>
  <si>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</si>
  <si>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</si>
  <si>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</si>
  <si>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</si>
  <si>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</si>
  <si>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</si>
  <si>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</si>
  <si>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</si>
  <si>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</si>
  <si>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</si>
  <si>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</si>
  <si>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</si>
  <si>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</si>
  <si>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</si>
  <si>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</si>
  <si>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</si>
  <si>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</si>
  <si>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</si>
  <si>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</si>
  <si>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</si>
  <si>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</si>
  <si>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</si>
  <si>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</si>
  <si>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</si>
  <si>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</si>
  <si>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</si>
  <si>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</si>
  <si>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</si>
  <si>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</si>
  <si>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</si>
  <si>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</si>
  <si>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</si>
  <si>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</si>
  <si>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</si>
  <si>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</si>
  <si>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</si>
  <si>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</si>
  <si>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</si>
  <si>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</si>
  <si>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</si>
  <si>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</si>
  <si>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</si>
  <si>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</si>
  <si>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</si>
  <si>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</si>
  <si>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</si>
  <si>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</si>
  <si>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</si>
  <si>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</si>
  <si>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</si>
  <si>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</si>
  <si>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</si>
  <si>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</si>
  <si>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</si>
  <si>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</si>
  <si>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</si>
  <si>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</si>
  <si>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</si>
  <si>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</si>
  <si>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</si>
  <si>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</si>
  <si>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</si>
  <si>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</si>
  <si>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</si>
  <si>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</si>
  <si>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</si>
  <si>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</si>
  <si>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</si>
  <si>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</si>
  <si>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</si>
  <si>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</si>
  <si>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</si>
  <si>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</si>
  <si>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</si>
  <si>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</si>
  <si>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</si>
  <si>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</si>
  <si>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</si>
  <si>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</si>
  <si>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</si>
  <si>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</si>
  <si>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</si>
  <si>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</si>
  <si>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</si>
  <si>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</si>
  <si>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</si>
  <si>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</si>
  <si>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</si>
  <si>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</si>
  <si>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</si>
  <si>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</si>
  <si>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</si>
  <si>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</si>
  <si>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</si>
  <si>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</si>
  <si>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</si>
  <si>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</si>
  <si>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</si>
  <si>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</si>
  <si>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</si>
  <si>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</si>
  <si>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</si>
  <si>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</si>
  <si>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</si>
  <si>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</si>
  <si>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</si>
  <si>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</si>
  <si>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</si>
  <si>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</si>
  <si>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</si>
  <si>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</si>
  <si>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</si>
  <si>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</si>
  <si>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</si>
  <si>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</si>
  <si>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</si>
  <si>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</si>
  <si>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</si>
  <si>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</si>
  <si>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</si>
  <si>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</si>
  <si>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</si>
  <si>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</si>
  <si>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</si>
  <si>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</si>
  <si>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</si>
  <si>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</si>
  <si>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</si>
  <si>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</si>
  <si>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</si>
  <si>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</si>
  <si>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</si>
  <si>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</si>
  <si>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</si>
  <si>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</si>
  <si>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</si>
  <si>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</si>
  <si>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</si>
  <si>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</si>
  <si>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</si>
  <si>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</si>
  <si>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</si>
  <si>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</si>
  <si>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</si>
  <si>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</si>
  <si>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</si>
  <si>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</si>
  <si>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</si>
  <si>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</si>
  <si>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</si>
  <si>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</si>
  <si>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</si>
  <si>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</si>
  <si>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</si>
  <si>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</si>
  <si>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</si>
  <si>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</si>
  <si>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</si>
  <si>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</si>
  <si>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</si>
  <si>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</si>
  <si>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</si>
  <si>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</si>
  <si>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</si>
  <si>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</si>
  <si>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</si>
  <si>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</si>
  <si>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</si>
  <si>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</si>
  <si>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</si>
  <si>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</si>
  <si>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</si>
  <si>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</si>
  <si>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</si>
  <si>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</si>
  <si>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</si>
  <si>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</si>
  <si>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</si>
  <si>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</si>
  <si>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</si>
  <si>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</si>
  <si>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</si>
  <si>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</si>
  <si>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</si>
  <si>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</si>
  <si>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</si>
  <si>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</si>
  <si>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</si>
  <si>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</si>
  <si>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</si>
  <si>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</si>
  <si>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</si>
  <si>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</si>
  <si>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</si>
  <si>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</si>
  <si>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</si>
  <si>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</si>
  <si>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</si>
  <si>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</si>
  <si>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</si>
  <si>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</si>
  <si>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</si>
  <si>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</si>
  <si>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</si>
  <si>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</si>
  <si>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</si>
  <si>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</si>
  <si>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</si>
  <si>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</si>
  <si>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</si>
  <si>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</si>
  <si>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</si>
  <si>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</si>
  <si>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</si>
  <si>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</si>
  <si>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</si>
  <si>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</si>
  <si>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</si>
  <si>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</si>
  <si>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</si>
  <si>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</si>
  <si>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</si>
  <si>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</si>
  <si>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</si>
  <si>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</si>
  <si>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</si>
  <si>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</si>
  <si>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</si>
  <si>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</si>
  <si>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</si>
  <si>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</si>
  <si>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</si>
  <si>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</si>
  <si>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</si>
  <si>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</si>
  <si>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</si>
  <si>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</si>
  <si>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</si>
  <si>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</si>
  <si>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</si>
  <si>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</si>
  <si>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</si>
  <si>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</si>
  <si>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</si>
  <si>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</si>
  <si>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</si>
  <si>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</si>
  <si>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</si>
  <si>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</si>
  <si>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</si>
  <si>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</si>
  <si>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</si>
  <si>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</si>
  <si>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</si>
  <si>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</si>
  <si>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</si>
  <si>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</si>
  <si>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</si>
  <si>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</si>
  <si>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</si>
  <si>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</si>
  <si>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</si>
  <si>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</si>
  <si>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</si>
  <si>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</si>
  <si>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</si>
  <si>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</si>
  <si>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</si>
  <si>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</si>
  <si>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</si>
  <si>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</si>
  <si>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</si>
  <si>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</si>
  <si>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</si>
  <si>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</si>
  <si>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</si>
  <si>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</si>
  <si>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</si>
  <si>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</si>
  <si>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</si>
  <si>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</si>
  <si>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</si>
  <si>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</si>
  <si>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</si>
  <si>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</si>
  <si>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</si>
  <si>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</si>
  <si>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</si>
  <si>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</si>
  <si>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</si>
  <si>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</si>
  <si>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</si>
  <si>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</si>
  <si>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</si>
  <si>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</si>
  <si>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</si>
  <si>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</si>
  <si>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</si>
  <si>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</si>
  <si>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</si>
  <si>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</si>
  <si>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</si>
  <si>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</si>
  <si>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</si>
  <si>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</si>
  <si>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</si>
  <si>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</si>
  <si>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</si>
  <si>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</si>
  <si>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</si>
  <si>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</si>
  <si>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</si>
  <si>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</si>
  <si>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</si>
  <si>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</si>
  <si>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</si>
  <si>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</si>
  <si>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</si>
  <si>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</si>
  <si>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</si>
  <si>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</si>
  <si>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</si>
  <si>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</si>
  <si>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</si>
  <si>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</si>
  <si>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</si>
  <si>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</si>
  <si>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</si>
  <si>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</si>
  <si>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</si>
  <si>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</si>
  <si>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</si>
  <si>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</si>
  <si>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</si>
  <si>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</si>
  <si>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</si>
  <si>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</si>
  <si>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</si>
  <si>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</si>
  <si>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</si>
  <si>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</si>
  <si>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</si>
  <si>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</si>
  <si>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</si>
  <si>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</si>
  <si>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</si>
  <si>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</si>
  <si>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</si>
  <si>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</si>
  <si>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</si>
  <si>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</si>
  <si>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</si>
  <si>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</si>
  <si>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</si>
  <si>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</si>
  <si>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</si>
  <si>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</si>
  <si>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</si>
  <si>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</si>
  <si>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</si>
  <si>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</si>
  <si>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</si>
  <si>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</si>
  <si>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</si>
  <si>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</si>
  <si>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</si>
  <si>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</si>
  <si>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</si>
  <si>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</si>
  <si>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</si>
  <si>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</si>
  <si>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</si>
  <si>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</si>
  <si>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</si>
  <si>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</si>
  <si>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</si>
  <si>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</si>
  <si>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</si>
  <si>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</si>
  <si>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</si>
  <si>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</si>
  <si>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</si>
  <si>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</si>
  <si>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</si>
  <si>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</si>
  <si>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</si>
  <si>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</si>
  <si>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</si>
  <si>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</si>
  <si>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</si>
  <si>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</si>
  <si>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</si>
  <si>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</si>
  <si>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</si>
  <si>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</si>
  <si>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</si>
  <si>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</si>
  <si>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</si>
  <si>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</si>
  <si>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</si>
  <si>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</si>
  <si>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</si>
  <si>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</si>
  <si>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</si>
  <si>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</si>
  <si>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</si>
  <si>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</si>
  <si>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</si>
  <si>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</si>
  <si>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</si>
  <si>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</si>
  <si>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</si>
  <si>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</si>
  <si>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</si>
  <si>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</si>
  <si>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</si>
  <si>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</si>
  <si>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</si>
  <si>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</si>
  <si>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</si>
  <si>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</si>
  <si>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</si>
  <si>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</si>
  <si>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</si>
  <si>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</si>
  <si>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</si>
  <si>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</si>
  <si>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</si>
  <si>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</si>
  <si>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</si>
  <si>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</si>
  <si>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</si>
  <si>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</si>
  <si>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</si>
  <si>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</si>
  <si>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</si>
  <si>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</si>
  <si>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</si>
  <si>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</si>
  <si>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</si>
  <si>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</si>
  <si>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</si>
  <si>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</si>
  <si>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</si>
  <si>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</si>
  <si>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</si>
  <si>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</si>
  <si>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</si>
  <si>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</si>
  <si>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</si>
  <si>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</si>
  <si>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</si>
  <si>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</si>
  <si>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</si>
  <si>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</si>
  <si>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</si>
  <si>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</si>
  <si>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</si>
  <si>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</si>
  <si>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</si>
  <si>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</si>
  <si>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</si>
  <si>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</si>
  <si>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</si>
  <si>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</si>
  <si>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</si>
  <si>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</si>
  <si>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</si>
  <si>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</si>
  <si>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</si>
  <si>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</si>
  <si>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</si>
  <si>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</si>
  <si>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</si>
  <si>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</si>
  <si>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</si>
  <si>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</si>
  <si>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</si>
  <si>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</si>
  <si>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</si>
  <si>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</si>
  <si>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</si>
  <si>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</si>
  <si>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</si>
  <si>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</si>
  <si>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</si>
  <si>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</si>
  <si>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</si>
  <si>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</si>
  <si>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</si>
  <si>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</si>
  <si>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</si>
  <si>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</si>
  <si>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</si>
  <si>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</si>
  <si>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</si>
  <si>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</si>
  <si>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</si>
  <si>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</si>
  <si>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</si>
  <si>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</si>
  <si>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</si>
  <si>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</si>
  <si>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</si>
  <si>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</si>
  <si>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</si>
  <si>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</si>
  <si>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</si>
  <si>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</si>
  <si>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</si>
  <si>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</si>
  <si>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</si>
  <si>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</si>
  <si>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</si>
  <si>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</si>
  <si>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</si>
  <si>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</si>
  <si>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</si>
  <si>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</si>
  <si>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</si>
  <si>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</si>
  <si>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</si>
  <si>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</si>
  <si>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</si>
  <si>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</si>
  <si>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</si>
  <si>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</si>
  <si>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</si>
  <si>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</si>
  <si>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</si>
  <si>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</si>
  <si>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</si>
  <si>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</si>
  <si>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</si>
  <si>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</si>
  <si>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</si>
  <si>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</si>
  <si>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</si>
  <si>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</si>
  <si>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</si>
  <si>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</si>
  <si>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</si>
  <si>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</si>
  <si>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</si>
  <si>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</si>
  <si>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</si>
  <si>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</si>
  <si>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</si>
  <si>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</si>
  <si>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</si>
  <si>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</si>
  <si>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</si>
  <si>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</si>
  <si>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</si>
  <si>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</si>
  <si>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</si>
  <si>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</si>
  <si>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</si>
  <si>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</si>
  <si>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</si>
  <si>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</si>
  <si>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</si>
  <si>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</si>
  <si>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</si>
  <si>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</si>
  <si>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</si>
  <si>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</si>
  <si>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</si>
  <si>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</si>
  <si>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</si>
  <si>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</si>
  <si>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</si>
  <si>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</si>
  <si>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</si>
  <si>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</si>
  <si>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</si>
  <si>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</si>
  <si>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</si>
  <si>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</si>
  <si>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</si>
  <si>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</si>
  <si>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</si>
  <si>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</si>
  <si>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</si>
  <si>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</si>
  <si>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</si>
  <si>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</si>
  <si>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</si>
  <si>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</si>
  <si>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</si>
  <si>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</si>
  <si>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</si>
  <si>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</si>
  <si>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</si>
  <si>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</si>
  <si>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</si>
  <si>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</si>
  <si>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</si>
  <si>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</si>
  <si>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</si>
  <si>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</si>
  <si>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</si>
  <si>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</si>
  <si>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</si>
  <si>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</si>
  <si>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</si>
  <si>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</si>
  <si>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</si>
  <si>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ZERE</t>
  </si>
  <si>
    <t>05122720</t>
  </si>
  <si>
    <t>18310006400033</t>
  </si>
  <si>
    <t>Agence de l'Eau Adour-Garonne</t>
  </si>
  <si>
    <t>34255833500077</t>
  </si>
  <si>
    <t>AQUASCOP BIOLOGIE site de Monptellier</t>
  </si>
  <si>
    <t>LISA MORENO, ELSA DAY</t>
  </si>
  <si>
    <t>IBMR standard</t>
  </si>
  <si>
    <t>GAUCHE</t>
  </si>
  <si>
    <t>ETIAGE NORMAL</t>
  </si>
  <si>
    <t>ENSOLEILLE</t>
  </si>
  <si>
    <t>NULLE</t>
  </si>
  <si>
    <t>OUI</t>
  </si>
  <si>
    <t>peu abondant</t>
  </si>
  <si>
    <t>NEWCOD31</t>
  </si>
  <si>
    <t>IBMR-19-M128</t>
  </si>
  <si>
    <t>Calystegia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</si>
</sst>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05" sqref="D10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5289</v>
      </c>
      <c r="D6" s="14" t="s">
        <v>2057</v>
      </c>
      <c r="E6" s="54"/>
    </row>
    <row r="7" spans="1:8" ht="30">
      <c r="A7" s="48" t="s">
        <v>2262</v>
      </c>
      <c r="B7" s="45" t="s">
        <v>5293</v>
      </c>
      <c r="D7" s="14" t="s">
        <v>2060</v>
      </c>
      <c r="E7" s="53" t="s">
        <v>5290</v>
      </c>
      <c r="G7" s="111" t="s">
        <v>2272</v>
      </c>
      <c r="H7" s="112"/>
    </row>
    <row r="8" spans="1:8" ht="15">
      <c r="A8" s="10" t="s">
        <v>2276</v>
      </c>
      <c r="B8" s="50" t="s">
        <v>5288</v>
      </c>
      <c r="D8" s="10" t="s">
        <v>2278</v>
      </c>
      <c r="E8" s="51" t="s">
        <v>5291</v>
      </c>
      <c r="G8" s="113"/>
      <c r="H8" s="114"/>
    </row>
    <row r="9" spans="1:8" ht="30">
      <c r="A9" s="48" t="s">
        <v>2263</v>
      </c>
      <c r="B9" s="45" t="s">
        <v>5287</v>
      </c>
      <c r="D9" s="10" t="s">
        <v>2261</v>
      </c>
      <c r="E9" s="51" t="s">
        <v>5292</v>
      </c>
      <c r="G9" s="113"/>
      <c r="H9" s="114"/>
    </row>
    <row r="10" spans="1:8" ht="15">
      <c r="A10" s="10" t="s">
        <v>2059</v>
      </c>
      <c r="B10" s="46" t="s">
        <v>5287</v>
      </c>
      <c r="D10" s="10" t="s">
        <v>2279</v>
      </c>
      <c r="E10" s="51">
        <v>626371</v>
      </c>
      <c r="G10" s="113"/>
      <c r="H10" s="114"/>
    </row>
    <row r="11" spans="1:8" ht="15">
      <c r="A11" s="10" t="s">
        <v>2277</v>
      </c>
      <c r="B11" s="47">
        <v>43719</v>
      </c>
      <c r="D11" s="10" t="s">
        <v>2280</v>
      </c>
      <c r="E11" s="52">
        <v>6327930</v>
      </c>
      <c r="G11" s="113"/>
      <c r="H11" s="114"/>
    </row>
    <row r="12" spans="1:8" ht="15">
      <c r="A12" s="10" t="s">
        <v>2283</v>
      </c>
      <c r="B12" s="52" t="s">
        <v>5302</v>
      </c>
      <c r="D12" s="10" t="s">
        <v>2281</v>
      </c>
      <c r="E12" s="52">
        <v>626319</v>
      </c>
      <c r="G12" s="115"/>
      <c r="H12" s="116"/>
    </row>
    <row r="13" spans="1:5" ht="17.25" customHeight="1" thickBot="1">
      <c r="A13" s="2"/>
      <c r="B13" s="55"/>
      <c r="D13" s="10" t="s">
        <v>2282</v>
      </c>
      <c r="E13" s="52">
        <v>6328015</v>
      </c>
    </row>
    <row r="14" spans="1:5" s="58" customFormat="1" ht="15.75" thickBot="1">
      <c r="A14" s="107" t="s">
        <v>2061</v>
      </c>
      <c r="B14" s="108"/>
      <c r="C14" s="108"/>
      <c r="D14" s="108"/>
      <c r="E14" s="109"/>
    </row>
    <row r="15" spans="1:3" ht="15">
      <c r="A15" s="3" t="s">
        <v>2062</v>
      </c>
      <c r="B15" s="30" t="s">
        <v>5294</v>
      </c>
      <c r="C15" s="16"/>
    </row>
    <row r="16" spans="1:3" ht="15">
      <c r="A16" s="3" t="s">
        <v>2266</v>
      </c>
      <c r="B16" s="30" t="s">
        <v>5295</v>
      </c>
      <c r="C16" s="16"/>
    </row>
    <row r="17" spans="1:3" ht="15">
      <c r="A17" s="122" t="s">
        <v>2264</v>
      </c>
      <c r="B17" s="49" t="s">
        <v>2265</v>
      </c>
      <c r="C17" s="61">
        <f>E10</f>
        <v>626371</v>
      </c>
    </row>
    <row r="18" spans="1:3" ht="15">
      <c r="A18" s="123"/>
      <c r="B18" s="49" t="s">
        <v>2267</v>
      </c>
      <c r="C18" s="61">
        <f>E11</f>
        <v>6327930</v>
      </c>
    </row>
    <row r="19" spans="1:2" ht="15">
      <c r="A19" s="3" t="s">
        <v>2063</v>
      </c>
      <c r="B19" s="29">
        <v>217</v>
      </c>
    </row>
    <row r="20" spans="1:2" ht="15">
      <c r="A20" s="3" t="s">
        <v>2064</v>
      </c>
      <c r="B20" s="30" t="s">
        <v>5296</v>
      </c>
    </row>
    <row r="21" spans="1:2" ht="15">
      <c r="A21" s="3" t="s">
        <v>2065</v>
      </c>
      <c r="B21" s="30" t="s">
        <v>5297</v>
      </c>
    </row>
    <row r="22" spans="1:2" ht="15">
      <c r="A22" s="3" t="s">
        <v>2066</v>
      </c>
      <c r="B22" s="30" t="s">
        <v>5298</v>
      </c>
    </row>
    <row r="23" spans="1:2" ht="15">
      <c r="A23" s="3" t="s">
        <v>2268</v>
      </c>
      <c r="B23" s="30" t="s">
        <v>5299</v>
      </c>
    </row>
    <row r="24" spans="1:2" ht="15">
      <c r="A24" s="4" t="s">
        <v>2067</v>
      </c>
      <c r="B24" s="31">
        <v>100</v>
      </c>
    </row>
    <row r="25" spans="1:2" ht="15">
      <c r="A25" s="43" t="s">
        <v>2068</v>
      </c>
      <c r="B25" s="31">
        <v>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4.5</v>
      </c>
      <c r="D35" s="28" t="s">
        <v>2284</v>
      </c>
      <c r="E35" s="32">
        <v>95.5</v>
      </c>
    </row>
    <row r="36" spans="1:5" s="7" customFormat="1" ht="15" customHeight="1">
      <c r="A36" s="5" t="s">
        <v>2113</v>
      </c>
      <c r="B36" s="30">
        <v>5</v>
      </c>
      <c r="C36" s="6"/>
      <c r="D36" s="8" t="s">
        <v>2112</v>
      </c>
      <c r="E36" s="30">
        <v>95</v>
      </c>
    </row>
    <row r="37" spans="1:5" s="7" customFormat="1" ht="15" customHeight="1">
      <c r="A37" s="5" t="s">
        <v>2111</v>
      </c>
      <c r="B37" s="30">
        <v>0.9</v>
      </c>
      <c r="C37" s="6"/>
      <c r="D37" s="8" t="s">
        <v>2110</v>
      </c>
      <c r="E37" s="30">
        <v>1.005</v>
      </c>
    </row>
    <row r="38" spans="1:5" s="7" customFormat="1" ht="15" customHeight="1">
      <c r="A38" s="5" t="s">
        <v>2115</v>
      </c>
      <c r="B38" s="30">
        <v>58</v>
      </c>
      <c r="C38" s="6"/>
      <c r="D38" s="8" t="s">
        <v>2115</v>
      </c>
      <c r="E38" s="30">
        <v>15</v>
      </c>
    </row>
    <row r="39" spans="1:5" s="7" customFormat="1" ht="15" customHeight="1">
      <c r="A39" s="8" t="s">
        <v>2109</v>
      </c>
      <c r="B39" s="30" t="s">
        <v>5300</v>
      </c>
      <c r="C39" s="6"/>
      <c r="D39" s="8" t="s">
        <v>2109</v>
      </c>
      <c r="E39" s="30" t="s">
        <v>5300</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v>5</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3</v>
      </c>
    </row>
    <row r="58" spans="1:5" s="15" customFormat="1" ht="15">
      <c r="A58" s="3" t="s">
        <v>2094</v>
      </c>
      <c r="B58" s="9">
        <v>2</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1</v>
      </c>
      <c r="C66" s="6"/>
      <c r="D66" s="10" t="s">
        <v>2088</v>
      </c>
      <c r="E66" s="9">
        <v>3</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5</v>
      </c>
      <c r="C75" s="6"/>
      <c r="D75" s="10" t="s">
        <v>2081</v>
      </c>
      <c r="E75" s="9">
        <v>3</v>
      </c>
    </row>
    <row r="76" spans="1:5" s="15" customFormat="1" ht="15">
      <c r="A76" s="3" t="s">
        <v>2080</v>
      </c>
      <c r="B76" s="9">
        <v>2</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1</v>
      </c>
    </row>
    <row r="85" spans="1:5" s="15" customFormat="1" ht="15">
      <c r="A85" s="3" t="s">
        <v>2073</v>
      </c>
      <c r="B85" s="9">
        <v>2</v>
      </c>
      <c r="C85" s="6"/>
      <c r="D85" s="10" t="s">
        <v>2073</v>
      </c>
      <c r="E85" s="9">
        <v>4</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0.05</v>
      </c>
      <c r="E98" s="35">
        <v>0.01</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c r="E99" s="35">
        <v>0.01</v>
      </c>
      <c r="F99" s="35" t="s">
        <v>2290</v>
      </c>
      <c r="G99" s="79"/>
      <c r="H99" s="80"/>
    </row>
    <row r="100" spans="1:8" ht="15">
      <c r="A100" s="33" t="s">
        <v>810</v>
      </c>
      <c r="B100" s="20" t="str">
        <f>IF(A100="NEWCOD",IF(ISBLANK(G100),"renseigner le champ 'Nouveau taxon'",G100),VLOOKUP(A100,'Ref Taxo'!A:B,2,FALSE))</f>
        <v>Gomphoneis</v>
      </c>
      <c r="C100" s="21">
        <f>IF(A100="NEWCOD",IF(ISBLANK(H100),"NoCod",H100),VLOOKUP(A100,'Ref Taxo'!A:D,4,FALSE))</f>
        <v>9382</v>
      </c>
      <c r="D100" s="34"/>
      <c r="E100" s="35">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1</v>
      </c>
      <c r="E102" s="35">
        <v>0.4</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0.05</v>
      </c>
      <c r="E103" s="35">
        <v>0.01</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0.03</v>
      </c>
      <c r="E104" s="35">
        <v>0.03</v>
      </c>
      <c r="F104" s="35" t="s">
        <v>2290</v>
      </c>
      <c r="G104" s="79"/>
      <c r="H104" s="80"/>
    </row>
    <row r="105" spans="1:8" ht="15">
      <c r="A105" s="33" t="s">
        <v>703</v>
      </c>
      <c r="B105" s="20" t="str">
        <f>IF(A105="NEWCOD",IF(ISBLANK(G105),"renseigner le champ 'Nouveau taxon'",G105),VLOOKUP(A105,'Ref Taxo'!A:B,2,FALSE))</f>
        <v>Oxyrrhynchium speciosum</v>
      </c>
      <c r="C105" s="21">
        <f>IF(A105="NEWCOD",IF(ISBLANK(H105),"NoCod",H105),VLOOKUP(A105,'Ref Taxo'!A:D,4,FALSE))</f>
        <v>30099</v>
      </c>
      <c r="D105" s="34"/>
      <c r="E105" s="35">
        <v>0.01</v>
      </c>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c r="E106" s="35">
        <v>0.1</v>
      </c>
      <c r="F106" s="35" t="s">
        <v>2290</v>
      </c>
      <c r="G106" s="79"/>
      <c r="H106" s="80"/>
    </row>
    <row r="107" spans="1:8" ht="15">
      <c r="A107" s="33" t="s">
        <v>1087</v>
      </c>
      <c r="B107" s="20" t="str">
        <f>IF(A107="NEWCOD",IF(ISBLANK(G107),"renseigner le champ 'Nouveau taxon'",G107),VLOOKUP(A107,'Ref Taxo'!A:B,2,FALSE))</f>
        <v>Lycopus europaeus</v>
      </c>
      <c r="C107" s="21">
        <f>IF(A107="NEWCOD",IF(ISBLANK(H107),"NoCod",H107),VLOOKUP(A107,'Ref Taxo'!A:D,4,FALSE))</f>
        <v>1789</v>
      </c>
      <c r="D107" s="34"/>
      <c r="E107" s="35">
        <v>0.04</v>
      </c>
      <c r="F107" s="35" t="s">
        <v>2290</v>
      </c>
      <c r="G107" s="79"/>
      <c r="H107" s="80"/>
    </row>
    <row r="108" spans="1:8" ht="15">
      <c r="A108" s="33" t="s">
        <v>1132</v>
      </c>
      <c r="B108" s="20" t="str">
        <f>IF(A108="NEWCOD",IF(ISBLANK(G108),"renseigner le champ 'Nouveau taxon'",G108),VLOOKUP(A108,'Ref Taxo'!A:B,2,FALSE))</f>
        <v>Mentha aquatica</v>
      </c>
      <c r="C108" s="21">
        <f>IF(A108="NEWCOD",IF(ISBLANK(H108),"NoCod",H108),VLOOKUP(A108,'Ref Taxo'!A:D,4,FALSE))</f>
        <v>1791</v>
      </c>
      <c r="D108" s="34">
        <v>50</v>
      </c>
      <c r="E108" s="35">
        <v>13</v>
      </c>
      <c r="F108" s="35" t="s">
        <v>2290</v>
      </c>
      <c r="G108" s="79"/>
      <c r="H108" s="80"/>
    </row>
    <row r="109" spans="1:8" ht="15">
      <c r="A109" s="33" t="s">
        <v>5301</v>
      </c>
      <c r="B109" s="20" t="s">
        <v>5303</v>
      </c>
      <c r="C109" s="21">
        <v>1730</v>
      </c>
      <c r="D109" s="34"/>
      <c r="E109" s="35">
        <v>0.01</v>
      </c>
      <c r="F109" s="35" t="s">
        <v>2290</v>
      </c>
      <c r="G109" s="79"/>
      <c r="H109" s="80"/>
    </row>
    <row r="110" spans="1:8" ht="15">
      <c r="A110" s="33" t="s">
        <v>1845</v>
      </c>
      <c r="B110" s="20" t="str">
        <f>IF(A110="NEWCOD",IF(ISBLANK(G110),"renseigner le champ 'Nouveau taxon'",G110),VLOOKUP(A110,'Ref Taxo'!A:B,2,FALSE))</f>
        <v>Sparganium erectum</v>
      </c>
      <c r="C110" s="21">
        <f>IF(A110="NEWCOD",IF(ISBLANK(H110),"NoCod",H110),VLOOKUP(A110,'Ref Taxo'!A:D,4,FALSE))</f>
        <v>1671</v>
      </c>
      <c r="D110" s="34">
        <v>5</v>
      </c>
      <c r="E110" s="35">
        <v>0.5</v>
      </c>
      <c r="F110" s="35" t="s">
        <v>2290</v>
      </c>
      <c r="G110" s="79"/>
      <c r="H110" s="80"/>
    </row>
    <row r="111" spans="1:8" ht="15">
      <c r="A111" s="33" t="s">
        <v>2010</v>
      </c>
      <c r="B111" s="20" t="str">
        <f>IF(A111="NEWCOD",IF(ISBLANK(G111),"renseigner le champ 'Nouveau taxon'",G111),VLOOKUP(A111,'Ref Taxo'!A:B,2,FALSE))</f>
        <v>Veronica anagallis-aquatica</v>
      </c>
      <c r="C111" s="21">
        <f>IF(A111="NEWCOD",IF(ISBLANK(H111),"NoCod",H111),VLOOKUP(A111,'Ref Taxo'!A:D,4,FALSE))</f>
        <v>1955</v>
      </c>
      <c r="D111" s="34"/>
      <c r="E111" s="35">
        <v>0.02</v>
      </c>
      <c r="F111" s="35" t="s">
        <v>2290</v>
      </c>
      <c r="G111" s="79"/>
      <c r="H111" s="80"/>
    </row>
    <row r="112" spans="1:8" ht="15">
      <c r="A112" s="33" t="s">
        <v>150</v>
      </c>
      <c r="B112" s="20" t="str">
        <f>IF(A112="NEWCOD",IF(ISBLANK(G112),"renseigner le champ 'Nouveau taxon'",G112),VLOOKUP(A112,'Ref Taxo'!A:B,2,FALSE))</f>
        <v>Bidens frondosa</v>
      </c>
      <c r="C112" s="21">
        <f>IF(A112="NEWCOD",IF(ISBLANK(H112),"NoCod",H112),VLOOKUP(A112,'Ref Taxo'!A:D,4,FALSE))</f>
        <v>1727</v>
      </c>
      <c r="D112" s="34"/>
      <c r="E112" s="35">
        <v>0.01</v>
      </c>
      <c r="F112" s="35" t="s">
        <v>2290</v>
      </c>
      <c r="G112" s="79"/>
      <c r="H112" s="80"/>
    </row>
    <row r="113" spans="1:8" ht="15">
      <c r="A113" s="33" t="s">
        <v>976</v>
      </c>
      <c r="B113" s="20" t="str">
        <f>IF(A113="NEWCOD",IF(ISBLANK(G113),"renseigner le champ 'Nouveau taxon'",G113),VLOOKUP(A113,'Ref Taxo'!A:B,2,FALSE))</f>
        <v>Juncus inflexus</v>
      </c>
      <c r="C113" s="21">
        <f>IF(A113="NEWCOD",IF(ISBLANK(H113),"NoCod",H113),VLOOKUP(A113,'Ref Taxo'!A:D,4,FALSE))</f>
        <v>1616</v>
      </c>
      <c r="D113" s="34"/>
      <c r="E113" s="35">
        <v>0.15</v>
      </c>
      <c r="F113" s="35" t="s">
        <v>2290</v>
      </c>
      <c r="G113" s="79"/>
      <c r="H113" s="80"/>
    </row>
    <row r="114" spans="1:8" ht="15">
      <c r="A114" s="33" t="s">
        <v>1098</v>
      </c>
      <c r="B114" s="20" t="str">
        <f>IF(A114="NEWCOD",IF(ISBLANK(G114),"renseigner le champ 'Nouveau taxon'",G114),VLOOKUP(A114,'Ref Taxo'!A:B,2,FALSE))</f>
        <v>Lysimachia vulgaris</v>
      </c>
      <c r="C114" s="21">
        <f>IF(A114="NEWCOD",IF(ISBLANK(H114),"NoCod",H114),VLOOKUP(A114,'Ref Taxo'!A:D,4,FALSE))</f>
        <v>1887</v>
      </c>
      <c r="D114" s="34"/>
      <c r="E114" s="35">
        <v>0.01</v>
      </c>
      <c r="F114" s="35" t="s">
        <v>2290</v>
      </c>
      <c r="G114" s="79"/>
      <c r="H114" s="80"/>
    </row>
    <row r="115" spans="1:8" ht="15">
      <c r="A115" s="33" t="s">
        <v>1104</v>
      </c>
      <c r="B115" s="20" t="str">
        <f>IF(A115="NEWCOD",IF(ISBLANK(G115),"renseigner le champ 'Nouveau taxon'",G115),VLOOKUP(A115,'Ref Taxo'!A:B,2,FALSE))</f>
        <v>Lythrum salicaria</v>
      </c>
      <c r="C115" s="21">
        <f>IF(A115="NEWCOD",IF(ISBLANK(H115),"NoCod",H115),VLOOKUP(A115,'Ref Taxo'!A:D,4,FALSE))</f>
        <v>1823</v>
      </c>
      <c r="D115" s="34">
        <v>0.5</v>
      </c>
      <c r="E115" s="35">
        <v>0.08</v>
      </c>
      <c r="F115" s="35" t="s">
        <v>2290</v>
      </c>
      <c r="G115" s="79"/>
      <c r="H115" s="80"/>
    </row>
    <row r="116" spans="1:8" ht="15">
      <c r="A116" s="33" t="s">
        <v>1807</v>
      </c>
      <c r="B116" s="20" t="str">
        <f>IF(A116="NEWCOD",IF(ISBLANK(G116),"renseigner le champ 'Nouveau taxon'",G116),VLOOKUP(A116,'Ref Taxo'!A:B,2,FALSE))</f>
        <v>Scrophularia auriculata</v>
      </c>
      <c r="C116" s="21">
        <f>IF(A116="NEWCOD",IF(ISBLANK(H116),"NoCod",H116),VLOOKUP(A116,'Ref Taxo'!A:D,4,FALSE))</f>
        <v>1950</v>
      </c>
      <c r="D116" s="34"/>
      <c r="E116" s="35">
        <v>0.01</v>
      </c>
      <c r="F116" s="35" t="s">
        <v>2290</v>
      </c>
      <c r="G116" s="79"/>
      <c r="H116" s="80"/>
    </row>
    <row r="117" spans="1:8" ht="15">
      <c r="A117" s="33" t="s">
        <v>1835</v>
      </c>
      <c r="B117" s="20" t="str">
        <f>IF(A117="NEWCOD",IF(ISBLANK(G117),"renseigner le champ 'Nouveau taxon'",G117),VLOOKUP(A117,'Ref Taxo'!A:B,2,FALSE))</f>
        <v>Solanum dulcamara</v>
      </c>
      <c r="C117" s="21">
        <f>IF(A117="NEWCOD",IF(ISBLANK(H117),"NoCod",H117),VLOOKUP(A117,'Ref Taxo'!A:D,4,FALSE))</f>
        <v>1964</v>
      </c>
      <c r="D117" s="34">
        <v>0.5</v>
      </c>
      <c r="E117" s="35">
        <v>0.02</v>
      </c>
      <c r="F117" s="35" t="s">
        <v>2290</v>
      </c>
      <c r="G117" s="79"/>
      <c r="H117" s="80"/>
    </row>
    <row r="118" spans="1:8" ht="15">
      <c r="A118" s="33" t="s">
        <v>1556</v>
      </c>
      <c r="B118" s="20" t="str">
        <f>IF(A118="NEWCOD",IF(ISBLANK(G118),"renseigner le champ 'Nouveau taxon'",G118),VLOOKUP(A118,'Ref Taxo'!A:B,2,FALSE))</f>
        <v>Potentilla reptans</v>
      </c>
      <c r="C118" s="21">
        <f>IF(A118="NEWCOD",IF(ISBLANK(H118),"NoCod",H118),VLOOKUP(A118,'Ref Taxo'!A:D,4,FALSE))</f>
        <v>29945</v>
      </c>
      <c r="D118" s="34"/>
      <c r="E118" s="35">
        <v>0.02</v>
      </c>
      <c r="F118" s="35" t="s">
        <v>2290</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c r="E119" s="35">
        <v>0.01</v>
      </c>
      <c r="F119" s="35" t="s">
        <v>2290</v>
      </c>
      <c r="G119" s="79"/>
      <c r="H119" s="80"/>
    </row>
    <row r="120" spans="1:8" ht="15">
      <c r="A120" s="33" t="s">
        <v>239</v>
      </c>
      <c r="B120" s="20" t="str">
        <f>IF(A120="NEWCOD",IF(ISBLANK(G120),"renseigner le champ 'Nouveau taxon'",G120),VLOOKUP(A120,'Ref Taxo'!A:B,2,FALSE))</f>
        <v>Callitriche obtusangula</v>
      </c>
      <c r="C120" s="21">
        <f>IF(A120="NEWCOD",IF(ISBLANK(H120),"NoCod",H120),VLOOKUP(A120,'Ref Taxo'!A:D,4,FALSE))</f>
        <v>1700</v>
      </c>
      <c r="D120" s="34">
        <v>1.5</v>
      </c>
      <c r="E120" s="35">
        <v>0.6</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c r="E121" s="35">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