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200" sheetId="2" r:id="rId2"/>
    <sheet name="Mises à jour" sheetId="3" r:id="rId3"/>
  </sheets>
  <definedNames/>
  <calcPr calcId="145621"/>
</workbook>
</file>

<file path=xl/sharedStrings.xml><?xml version="1.0" encoding="utf-8"?>
<sst xmlns="http://schemas.openxmlformats.org/spreadsheetml/2006/main" count="6486" uniqueCount="5303">
  <si>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</si>
  <si>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</si>
  <si>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</si>
  <si>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</si>
  <si>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</si>
  <si>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</si>
  <si>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</si>
  <si>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</si>
  <si>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</si>
  <si>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</si>
  <si>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</si>
  <si>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</si>
  <si>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</si>
  <si>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</si>
  <si>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</si>
  <si>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</si>
  <si>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</si>
  <si>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</si>
  <si>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</si>
  <si>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</si>
  <si>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</si>
  <si>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</si>
  <si>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</si>
  <si>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</si>
  <si>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</si>
  <si>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</si>
  <si>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</si>
  <si>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</si>
  <si>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</si>
  <si>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</si>
  <si>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</si>
  <si>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</si>
  <si>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</si>
  <si>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</si>
  <si>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</si>
  <si>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</si>
  <si>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</si>
  <si>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</si>
  <si>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</si>
  <si>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</si>
  <si>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</si>
  <si>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</si>
  <si>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</si>
  <si>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</si>
  <si>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</si>
  <si>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</si>
  <si>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</si>
  <si>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</si>
  <si>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</si>
  <si>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</si>
  <si>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</si>
  <si>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</si>
  <si>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</si>
  <si>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</si>
  <si>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</si>
  <si>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</si>
  <si>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</si>
  <si>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</si>
  <si>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</si>
  <si>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</si>
  <si>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</si>
  <si>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</si>
  <si>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</si>
  <si>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</si>
  <si>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</si>
  <si>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</si>
  <si>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</si>
  <si>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</si>
  <si>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</si>
  <si>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</si>
  <si>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</si>
  <si>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</si>
  <si>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</si>
  <si>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</si>
  <si>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</si>
  <si>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</si>
  <si>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</si>
  <si>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</si>
  <si>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</si>
  <si>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</si>
  <si>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</si>
  <si>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</si>
  <si>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</si>
  <si>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</si>
  <si>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</si>
  <si>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</si>
  <si>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</si>
  <si>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</si>
  <si>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</si>
  <si>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</si>
  <si>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</si>
  <si>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</si>
  <si>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</si>
  <si>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</si>
  <si>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</si>
  <si>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</si>
  <si>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</si>
  <si>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</si>
  <si>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</si>
  <si>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</si>
  <si>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</si>
  <si>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</si>
  <si>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</si>
  <si>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</si>
  <si>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</si>
  <si>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</si>
  <si>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</si>
  <si>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</si>
  <si>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</si>
  <si>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</si>
  <si>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</si>
  <si>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</si>
  <si>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</si>
  <si>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</si>
  <si>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</si>
  <si>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</si>
  <si>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</si>
  <si>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</si>
  <si>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</si>
  <si>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</si>
  <si>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</si>
  <si>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</si>
  <si>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</si>
  <si>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</si>
  <si>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</si>
  <si>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</si>
  <si>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</si>
  <si>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</si>
  <si>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</si>
  <si>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</si>
  <si>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</si>
  <si>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</si>
  <si>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</si>
  <si>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</si>
  <si>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</si>
  <si>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</si>
  <si>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</si>
  <si>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</si>
  <si>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</si>
  <si>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</si>
  <si>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</si>
  <si>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</si>
  <si>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</si>
  <si>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</si>
  <si>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</si>
  <si>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</si>
  <si>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</si>
  <si>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</si>
  <si>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</si>
  <si>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</si>
  <si>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</si>
  <si>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</si>
  <si>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</si>
  <si>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</si>
  <si>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</si>
  <si>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</si>
  <si>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</si>
  <si>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</si>
  <si>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</si>
  <si>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</si>
  <si>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</si>
  <si>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</si>
  <si>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</si>
  <si>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</si>
  <si>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</si>
  <si>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</si>
  <si>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</si>
  <si>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</si>
  <si>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</si>
  <si>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</si>
  <si>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</si>
  <si>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</si>
  <si>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</si>
  <si>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</si>
  <si>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</si>
  <si>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</si>
  <si>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</si>
  <si>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</si>
  <si>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</si>
  <si>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</si>
  <si>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</si>
  <si>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</si>
  <si>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</si>
  <si>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</si>
  <si>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</si>
  <si>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</si>
  <si>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</si>
  <si>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</si>
  <si>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</si>
  <si>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</si>
  <si>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</si>
  <si>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</si>
  <si>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</si>
  <si>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</si>
  <si>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</si>
  <si>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</si>
  <si>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</si>
  <si>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</si>
  <si>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</si>
  <si>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</si>
  <si>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</si>
  <si>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</si>
  <si>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</si>
  <si>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</si>
  <si>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</si>
  <si>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</si>
  <si>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</si>
  <si>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</si>
  <si>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</si>
  <si>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</si>
  <si>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</si>
  <si>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</si>
  <si>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</si>
  <si>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</si>
  <si>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</si>
  <si>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</si>
  <si>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</si>
  <si>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</si>
  <si>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</si>
  <si>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</si>
  <si>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</si>
  <si>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</si>
  <si>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</si>
  <si>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</si>
  <si>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</si>
  <si>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</si>
  <si>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</si>
  <si>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</si>
  <si>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</si>
  <si>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</si>
  <si>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</si>
  <si>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</si>
  <si>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</si>
  <si>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</si>
  <si>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</si>
  <si>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</si>
  <si>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</si>
  <si>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</si>
  <si>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</si>
  <si>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</si>
  <si>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</si>
  <si>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</si>
  <si>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</si>
  <si>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</si>
  <si>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</si>
  <si>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</si>
  <si>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</si>
  <si>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</si>
  <si>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</si>
  <si>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</si>
  <si>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</si>
  <si>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</si>
  <si>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</si>
  <si>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</si>
  <si>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</si>
  <si>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</si>
  <si>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</si>
  <si>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</si>
  <si>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</si>
  <si>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</si>
  <si>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</si>
  <si>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</si>
  <si>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</si>
  <si>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</si>
  <si>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</si>
  <si>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</si>
  <si>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</si>
  <si>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</si>
  <si>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</si>
  <si>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</si>
  <si>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</si>
  <si>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</si>
  <si>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</si>
  <si>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</si>
  <si>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</si>
  <si>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</si>
  <si>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</si>
  <si>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</si>
  <si>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</si>
  <si>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</si>
  <si>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</si>
  <si>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</si>
  <si>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</si>
  <si>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</si>
  <si>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</si>
  <si>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</si>
  <si>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</si>
  <si>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</si>
  <si>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</si>
  <si>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</si>
  <si>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</si>
  <si>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</si>
  <si>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</si>
  <si>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</si>
  <si>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</si>
  <si>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</si>
  <si>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</si>
  <si>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</si>
  <si>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</si>
  <si>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</si>
  <si>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</si>
  <si>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</si>
  <si>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</si>
  <si>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</si>
  <si>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</si>
  <si>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</si>
  <si>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</si>
  <si>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</si>
  <si>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</si>
  <si>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</si>
  <si>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</si>
  <si>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</si>
  <si>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</si>
  <si>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</si>
  <si>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</si>
  <si>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</si>
  <si>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</si>
  <si>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</si>
  <si>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</si>
  <si>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</si>
  <si>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</si>
  <si>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</si>
  <si>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</si>
  <si>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</si>
  <si>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</si>
  <si>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</si>
  <si>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</si>
  <si>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</si>
  <si>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</si>
  <si>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</si>
  <si>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</si>
  <si>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</si>
  <si>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</si>
  <si>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</si>
  <si>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</si>
  <si>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</si>
  <si>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</si>
  <si>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</si>
  <si>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</si>
  <si>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</si>
  <si>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</si>
  <si>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</si>
  <si>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</si>
  <si>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</si>
  <si>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</si>
  <si>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</si>
  <si>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</si>
  <si>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</si>
  <si>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</si>
  <si>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</si>
  <si>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</si>
  <si>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</si>
  <si>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</si>
  <si>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</si>
  <si>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</si>
  <si>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</si>
  <si>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</si>
  <si>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</si>
  <si>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</si>
  <si>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</si>
  <si>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</si>
  <si>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</si>
  <si>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</si>
  <si>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</si>
  <si>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</si>
  <si>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</si>
  <si>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</si>
  <si>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</si>
  <si>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</si>
  <si>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</si>
  <si>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</si>
  <si>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</si>
  <si>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</si>
  <si>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</si>
  <si>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</si>
  <si>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</si>
  <si>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</si>
  <si>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</si>
  <si>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</si>
  <si>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</si>
  <si>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</si>
  <si>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</si>
  <si>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</si>
  <si>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</si>
  <si>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</si>
  <si>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</si>
  <si>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</si>
  <si>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</si>
  <si>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</si>
  <si>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</si>
  <si>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</si>
  <si>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</si>
  <si>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</si>
  <si>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</si>
  <si>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</si>
  <si>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</si>
  <si>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</si>
  <si>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</si>
  <si>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</si>
  <si>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</si>
  <si>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</si>
  <si>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</si>
  <si>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</si>
  <si>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</si>
  <si>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</si>
  <si>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</si>
  <si>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</si>
  <si>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</si>
  <si>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</si>
  <si>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</si>
  <si>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</si>
  <si>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</si>
  <si>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</si>
  <si>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</si>
  <si>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</si>
  <si>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</si>
  <si>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</si>
  <si>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</si>
  <si>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</si>
  <si>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</si>
  <si>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</si>
  <si>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</si>
  <si>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</si>
  <si>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</si>
  <si>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</si>
  <si>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</si>
  <si>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</si>
  <si>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</si>
  <si>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</si>
  <si>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</si>
  <si>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</si>
  <si>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</si>
  <si>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</si>
  <si>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</si>
  <si>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</si>
  <si>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</si>
  <si>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</si>
  <si>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</si>
  <si>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</si>
  <si>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</si>
  <si>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</si>
  <si>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</si>
  <si>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</si>
  <si>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</si>
  <si>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</si>
  <si>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</si>
  <si>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</si>
  <si>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</si>
  <si>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</si>
  <si>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</si>
  <si>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</si>
  <si>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</si>
  <si>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</si>
  <si>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</si>
  <si>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</si>
  <si>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</si>
  <si>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</si>
  <si>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</si>
  <si>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</si>
  <si>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</si>
  <si>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</si>
  <si>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</si>
  <si>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</si>
  <si>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</si>
  <si>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</si>
  <si>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</si>
  <si>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</si>
  <si>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</si>
  <si>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</si>
  <si>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</si>
  <si>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</si>
  <si>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</si>
  <si>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</si>
  <si>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</si>
  <si>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</si>
  <si>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</si>
  <si>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</si>
  <si>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</si>
  <si>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</si>
  <si>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</si>
  <si>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</si>
  <si>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</si>
  <si>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</si>
  <si>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</si>
  <si>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</si>
  <si>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</si>
  <si>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</si>
  <si>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</si>
  <si>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</si>
  <si>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</si>
  <si>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</si>
  <si>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</si>
  <si>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</si>
  <si>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</si>
  <si>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</si>
  <si>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</si>
  <si>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</si>
  <si>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</si>
  <si>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</si>
  <si>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</si>
  <si>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</si>
  <si>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</si>
  <si>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</si>
  <si>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</si>
  <si>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</si>
  <si>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</si>
  <si>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</si>
  <si>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</si>
  <si>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</si>
  <si>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</si>
  <si>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</si>
  <si>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</si>
  <si>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</si>
  <si>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</si>
  <si>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</si>
  <si>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</si>
  <si>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</si>
  <si>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</si>
  <si>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</si>
  <si>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</si>
  <si>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</si>
  <si>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</si>
  <si>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</si>
  <si>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</si>
  <si>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</si>
  <si>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</si>
  <si>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</si>
  <si>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</si>
  <si>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</si>
  <si>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</si>
  <si>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</si>
  <si>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</si>
  <si>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</si>
  <si>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</si>
  <si>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</si>
  <si>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</si>
  <si>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</si>
  <si>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</si>
  <si>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</si>
  <si>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</si>
  <si>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</si>
  <si>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</si>
  <si>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</si>
  <si>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</si>
  <si>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</si>
  <si>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</si>
  <si>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</si>
  <si>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</si>
  <si>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</si>
  <si>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</si>
  <si>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</si>
  <si>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</si>
  <si>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</si>
  <si>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</si>
  <si>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</si>
  <si>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</si>
  <si>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</si>
  <si>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</si>
  <si>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</si>
  <si>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</si>
  <si>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</si>
  <si>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</si>
  <si>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</si>
  <si>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</si>
  <si>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</si>
  <si>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</si>
  <si>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</si>
  <si>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</si>
  <si>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</si>
  <si>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</si>
  <si>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</si>
  <si>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</si>
  <si>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</si>
  <si>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</si>
  <si>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</si>
  <si>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</si>
  <si>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</si>
  <si>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</si>
  <si>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</si>
  <si>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</si>
  <si>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</si>
  <si>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</si>
  <si>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</si>
  <si>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</si>
  <si>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</si>
  <si>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</si>
  <si>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</si>
  <si>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</si>
  <si>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</si>
  <si>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</si>
  <si>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</si>
  <si>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</si>
  <si>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</si>
  <si>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</si>
  <si>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</si>
  <si>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</si>
  <si>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</si>
  <si>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</si>
  <si>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</si>
  <si>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</si>
  <si>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</si>
  <si>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</si>
  <si>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</si>
  <si>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</si>
  <si>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</si>
  <si>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</si>
  <si>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</si>
  <si>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</si>
  <si>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</si>
  <si>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</si>
  <si>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</si>
  <si>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</si>
  <si>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</si>
  <si>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</si>
  <si>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</si>
  <si>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</si>
  <si>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</si>
  <si>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</si>
  <si>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</si>
  <si>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</si>
  <si>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</si>
  <si>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</si>
  <si>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</si>
  <si>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</si>
  <si>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</si>
  <si>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</si>
  <si>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</si>
  <si>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</si>
  <si>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</si>
  <si>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</si>
  <si>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</si>
  <si>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</si>
  <si>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</si>
  <si>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</si>
  <si>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</si>
  <si>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</si>
  <si>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</si>
  <si>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</si>
  <si>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</si>
  <si>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</si>
  <si>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</si>
  <si>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</si>
  <si>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</si>
  <si>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</si>
  <si>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</si>
  <si>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</si>
  <si>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</si>
  <si>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</si>
  <si>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</si>
  <si>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</si>
  <si>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</si>
  <si>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</si>
  <si>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</si>
  <si>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</si>
  <si>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</si>
  <si>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</si>
  <si>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</si>
  <si>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</si>
  <si>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</si>
  <si>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</si>
  <si>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</si>
  <si>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</si>
  <si>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</si>
  <si>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</si>
  <si>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</si>
  <si>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</si>
  <si>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</si>
  <si>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</si>
  <si>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</si>
  <si>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</si>
  <si>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</si>
  <si>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</si>
  <si>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</si>
  <si>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</si>
  <si>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</si>
  <si>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</si>
  <si>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</si>
  <si>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</si>
  <si>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</si>
  <si>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</si>
  <si>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</si>
  <si>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</si>
  <si>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</si>
  <si>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</si>
  <si>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</si>
  <si>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</si>
  <si>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</si>
  <si>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</si>
  <si>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</si>
  <si>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</si>
  <si>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</si>
  <si>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</si>
  <si>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</si>
  <si>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</si>
  <si>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</si>
  <si>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</si>
  <si>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</si>
  <si>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</si>
  <si>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</si>
  <si>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</si>
  <si>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</si>
  <si>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</si>
  <si>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</si>
  <si>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</si>
  <si>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</si>
  <si>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</si>
  <si>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</si>
  <si>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</si>
  <si>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</si>
  <si>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</si>
  <si>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</si>
  <si>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</si>
  <si>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</si>
  <si>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</si>
  <si>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</si>
  <si>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</si>
  <si>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</si>
  <si>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</si>
  <si>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</si>
  <si>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</si>
  <si>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</si>
  <si>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</si>
  <si>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</si>
  <si>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</si>
  <si>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</si>
  <si>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</si>
  <si>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</si>
  <si>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</si>
  <si>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</si>
  <si>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</si>
  <si>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</si>
  <si>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</si>
  <si>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</si>
  <si>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</si>
  <si>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</si>
  <si>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</si>
  <si>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</si>
  <si>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</si>
  <si>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</si>
  <si>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</si>
  <si>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</si>
  <si>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</si>
  <si>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</si>
  <si>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</si>
  <si>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</si>
  <si>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</si>
  <si>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</si>
  <si>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</si>
  <si>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</si>
  <si>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</si>
  <si>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</si>
  <si>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</si>
  <si>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</si>
  <si>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</si>
  <si>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</si>
  <si>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</si>
  <si>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</si>
  <si>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</si>
  <si>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</si>
  <si>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</si>
  <si>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</si>
  <si>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</si>
  <si>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</si>
  <si>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</si>
  <si>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</si>
  <si>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</si>
  <si>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</si>
  <si>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</si>
  <si>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</si>
  <si>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</si>
  <si>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</si>
  <si>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</si>
  <si>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</si>
  <si>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</si>
  <si>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</si>
  <si>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</si>
  <si>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</si>
  <si>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</si>
  <si>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</si>
  <si>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</si>
  <si>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</si>
  <si>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</si>
  <si>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</si>
  <si>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</si>
  <si>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</si>
  <si>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</si>
  <si>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</si>
  <si>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</si>
  <si>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</si>
  <si>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</si>
  <si>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</si>
  <si>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</si>
  <si>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</si>
  <si>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</si>
  <si>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</si>
  <si>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</si>
  <si>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</si>
  <si>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</si>
  <si>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</si>
  <si>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</si>
  <si>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</si>
  <si>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</si>
  <si>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</si>
  <si>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</si>
  <si>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</si>
  <si>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</si>
  <si>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</si>
  <si>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</si>
  <si>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</si>
  <si>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</si>
  <si>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</si>
  <si>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</si>
  <si>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</si>
  <si>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</si>
  <si>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</si>
  <si>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</si>
  <si>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</si>
  <si>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</si>
  <si>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</si>
  <si>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</si>
  <si>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</si>
  <si>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</si>
  <si>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</si>
  <si>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</si>
  <si>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</si>
  <si>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</si>
  <si>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</si>
  <si>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</si>
  <si>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</si>
  <si>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</si>
  <si>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</si>
  <si>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</si>
  <si>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</si>
  <si>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</si>
  <si>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</si>
  <si>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</si>
  <si>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</si>
  <si>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</si>
  <si>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</si>
  <si>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</si>
  <si>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</si>
  <si>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</si>
  <si>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</si>
  <si>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</si>
  <si>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</si>
  <si>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</si>
  <si>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</si>
  <si>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</si>
  <si>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</si>
  <si>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</si>
  <si>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</si>
  <si>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</si>
  <si>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</si>
  <si>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</si>
  <si>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</si>
  <si>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</si>
  <si>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</si>
  <si>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</si>
  <si>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</si>
  <si>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</si>
  <si>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</si>
  <si>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</si>
  <si>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</si>
  <si>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</si>
  <si>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</si>
  <si>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</si>
  <si>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</si>
  <si>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</si>
  <si>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</si>
  <si>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</si>
  <si>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</si>
  <si>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</si>
  <si>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</si>
  <si>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</si>
  <si>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</si>
  <si>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</si>
  <si>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</si>
  <si>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</si>
  <si>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</si>
  <si>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</si>
  <si>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</si>
  <si>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</si>
  <si>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</si>
  <si>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</si>
  <si>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</si>
  <si>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</si>
  <si>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</si>
  <si>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</si>
  <si>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</si>
  <si>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</si>
  <si>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</si>
  <si>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</si>
  <si>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</si>
  <si>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</si>
  <si>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</si>
  <si>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</si>
  <si>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</si>
  <si>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</si>
  <si>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</si>
  <si>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</si>
  <si>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</si>
  <si>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</si>
  <si>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</si>
  <si>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</si>
  <si>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</si>
  <si>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</si>
  <si>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</si>
  <si>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</si>
  <si>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</si>
  <si>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</si>
  <si>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</si>
  <si>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</si>
  <si>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</si>
  <si>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</si>
  <si>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</si>
  <si>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</si>
  <si>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</si>
  <si>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</si>
  <si>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</si>
  <si>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</si>
  <si>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</si>
  <si>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</si>
  <si>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</si>
  <si>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</si>
  <si>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</si>
  <si>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</si>
  <si>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</si>
  <si>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</si>
  <si>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</si>
  <si>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</si>
  <si>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</si>
  <si>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</si>
  <si>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</si>
  <si>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</si>
  <si>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</si>
  <si>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</si>
  <si>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</si>
  <si>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</si>
  <si>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</si>
  <si>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</si>
  <si>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</si>
  <si>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</si>
  <si>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</si>
  <si>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</si>
  <si>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</si>
  <si>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</si>
  <si>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</si>
  <si>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</si>
  <si>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</si>
  <si>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</si>
  <si>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</si>
  <si>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</si>
  <si>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</si>
  <si>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</si>
  <si>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</si>
  <si>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</si>
  <si>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</si>
  <si>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</si>
  <si>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</si>
  <si>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</si>
  <si>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</si>
  <si>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</si>
  <si>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</si>
  <si>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</si>
  <si>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</si>
  <si>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</si>
  <si>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</si>
  <si>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</si>
  <si>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</si>
  <si>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</si>
  <si>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</si>
  <si>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</si>
  <si>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</si>
  <si>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</si>
  <si>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</si>
  <si>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</si>
  <si>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</si>
  <si>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</si>
  <si>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</si>
  <si>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</si>
  <si>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</si>
  <si>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</si>
  <si>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</si>
  <si>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</si>
  <si>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</si>
  <si>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</si>
  <si>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</si>
  <si>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</si>
  <si>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</si>
  <si>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</si>
  <si>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</si>
  <si>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</si>
  <si>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</si>
  <si>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</si>
  <si>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</si>
  <si>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</si>
  <si>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</si>
  <si>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</si>
  <si>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</si>
  <si>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</si>
  <si>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</si>
  <si>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</si>
  <si>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</si>
  <si>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</si>
  <si>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</si>
  <si>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</si>
  <si>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</si>
  <si>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</si>
  <si>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</si>
  <si>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</si>
  <si>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</si>
  <si>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</si>
  <si>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</si>
  <si>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</si>
  <si>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</si>
  <si>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</si>
  <si>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</si>
  <si>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</si>
  <si>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</si>
  <si>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</si>
  <si>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</si>
  <si>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</si>
  <si>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</si>
  <si>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</si>
  <si>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</si>
  <si>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</si>
  <si>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</si>
  <si>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</si>
  <si>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</si>
  <si>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</si>
  <si>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</si>
  <si>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</si>
  <si>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</si>
  <si>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</si>
  <si>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</si>
  <si>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</si>
  <si>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</si>
  <si>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</si>
  <si>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</si>
  <si>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</si>
  <si>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</si>
  <si>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</si>
  <si>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</si>
  <si>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</si>
  <si>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</si>
  <si>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</si>
  <si>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</si>
  <si>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</si>
  <si>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</si>
  <si>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</si>
  <si>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</si>
  <si>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</si>
  <si>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</si>
  <si>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</si>
  <si>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</si>
  <si>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</si>
  <si>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</si>
  <si>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</si>
  <si>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</si>
  <si>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</si>
  <si>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</si>
  <si>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</si>
  <si>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</si>
  <si>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</si>
  <si>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</si>
  <si>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</si>
  <si>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</si>
  <si>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</si>
  <si>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</si>
  <si>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</si>
  <si>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</si>
  <si>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</si>
  <si>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</si>
  <si>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</si>
  <si>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</si>
  <si>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</si>
  <si>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</si>
  <si>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</si>
  <si>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</si>
  <si>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</si>
  <si>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</si>
  <si>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</si>
  <si>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</si>
  <si>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</si>
  <si>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</si>
  <si>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</si>
  <si>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</si>
  <si>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</si>
  <si>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</si>
  <si>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</si>
  <si>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</si>
  <si>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</si>
  <si>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</si>
  <si>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</si>
  <si>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</si>
  <si>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</si>
  <si>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</si>
  <si>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</si>
  <si>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</si>
  <si>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</si>
  <si>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</si>
  <si>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</si>
  <si>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</si>
  <si>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</si>
  <si>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</si>
  <si>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</si>
  <si>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</si>
  <si>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</si>
  <si>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</si>
  <si>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</si>
  <si>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</si>
  <si>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</si>
  <si>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</si>
  <si>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</si>
  <si>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</si>
  <si>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</si>
  <si>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</si>
  <si>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</si>
  <si>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</si>
  <si>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</si>
  <si>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</si>
  <si>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</si>
  <si>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</si>
  <si>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</si>
  <si>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</si>
  <si>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</si>
  <si>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</si>
  <si>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</si>
  <si>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</si>
  <si>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</si>
  <si>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</si>
  <si>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</si>
  <si>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</si>
  <si>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</si>
  <si>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</si>
  <si>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</si>
  <si>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</si>
  <si>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</si>
  <si>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</si>
  <si>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</si>
  <si>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</si>
  <si>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</si>
  <si>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</si>
  <si>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</si>
  <si>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</si>
  <si>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</si>
  <si>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</si>
  <si>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</si>
  <si>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</si>
  <si>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</si>
  <si>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</si>
  <si>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</si>
  <si>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</si>
  <si>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</si>
  <si>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</si>
  <si>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</si>
  <si>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</si>
  <si>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</si>
  <si>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</si>
  <si>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</si>
  <si>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</si>
  <si>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</si>
  <si>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</si>
  <si>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</si>
  <si>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</si>
  <si>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</si>
  <si>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</si>
  <si>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</si>
  <si>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</si>
  <si>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</si>
  <si>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</si>
  <si>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</si>
  <si>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</si>
  <si>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</si>
  <si>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</si>
  <si>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</si>
  <si>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</si>
  <si>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</si>
  <si>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</si>
  <si>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</si>
  <si>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</si>
  <si>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</si>
  <si>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</si>
  <si>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</si>
  <si>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</si>
  <si>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</si>
  <si>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</si>
  <si>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</si>
  <si>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</si>
  <si>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</si>
  <si>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</si>
  <si>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</si>
  <si>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</si>
  <si>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</si>
  <si>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</si>
  <si>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</si>
  <si>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</si>
  <si>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</si>
  <si>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</si>
  <si>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</si>
  <si>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</si>
  <si>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</si>
  <si>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</si>
  <si>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</si>
  <si>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</si>
  <si>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</si>
  <si>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</si>
  <si>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</si>
  <si>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</si>
  <si>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</si>
  <si>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</si>
  <si>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</si>
  <si>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</si>
  <si>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</si>
  <si>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</si>
  <si>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</si>
  <si>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</si>
  <si>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</si>
  <si>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</si>
  <si>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</si>
  <si>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</si>
  <si>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</si>
  <si>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</si>
  <si>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</si>
  <si>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</si>
  <si>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</si>
  <si>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</si>
  <si>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</si>
  <si>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</si>
  <si>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</si>
  <si>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</si>
  <si>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</si>
  <si>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</si>
  <si>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</si>
  <si>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</si>
  <si>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</si>
  <si>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</si>
  <si>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</si>
  <si>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</si>
  <si>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</si>
  <si>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</si>
  <si>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</si>
  <si>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</si>
  <si>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</si>
  <si>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</si>
  <si>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</si>
  <si>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</si>
  <si>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</si>
  <si>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</si>
  <si>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</si>
  <si>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</si>
  <si>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</si>
  <si>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</si>
  <si>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</si>
  <si>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</si>
  <si>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</si>
  <si>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</si>
  <si>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</si>
  <si>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</si>
  <si>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</si>
  <si>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</si>
  <si>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</si>
  <si>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</si>
  <si>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</si>
  <si>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</si>
  <si>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</si>
  <si>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</si>
  <si>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</si>
  <si>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</si>
  <si>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</si>
  <si>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</si>
  <si>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</si>
  <si>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</si>
  <si>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</si>
  <si>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</si>
  <si>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</si>
  <si>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</si>
  <si>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</si>
  <si>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</si>
  <si>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</si>
  <si>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</si>
  <si>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</si>
  <si>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</si>
  <si>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</si>
  <si>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</si>
  <si>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</si>
  <si>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</si>
  <si>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</si>
  <si>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</si>
  <si>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</si>
  <si>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</si>
  <si>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</si>
  <si>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</si>
  <si>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</si>
  <si>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</si>
  <si>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</si>
  <si>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</si>
  <si>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</si>
  <si>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</si>
  <si>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</si>
  <si>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</si>
  <si>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</si>
  <si>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</si>
  <si>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</si>
  <si>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</si>
  <si>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</si>
  <si>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</si>
  <si>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</si>
  <si>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</si>
  <si>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</si>
  <si>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</si>
  <si>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</si>
  <si>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</si>
  <si>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</si>
  <si>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</si>
  <si>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</si>
  <si>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</si>
  <si>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</si>
  <si>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</si>
  <si>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</si>
  <si>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</si>
  <si>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</si>
  <si>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</si>
  <si>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</si>
  <si>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</si>
  <si>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</si>
  <si>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</si>
  <si>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</si>
  <si>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</si>
  <si>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</si>
  <si>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</si>
  <si>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</si>
  <si>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</si>
  <si>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</si>
  <si>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</si>
  <si>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</si>
  <si>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</si>
  <si>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</si>
  <si>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</si>
  <si>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</si>
  <si>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</si>
  <si>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</si>
  <si>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</si>
  <si>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</si>
  <si>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</si>
  <si>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</si>
  <si>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</si>
  <si>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</si>
  <si>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</si>
  <si>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</si>
  <si>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</si>
  <si>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</si>
  <si>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</si>
  <si>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</si>
  <si>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</si>
  <si>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</si>
  <si>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</si>
  <si>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</si>
  <si>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</si>
  <si>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</si>
  <si>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</si>
  <si>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</si>
  <si>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</si>
  <si>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</si>
  <si>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</si>
  <si>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</si>
  <si>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</si>
  <si>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</si>
  <si>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</si>
  <si>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</si>
  <si>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</si>
  <si>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</si>
  <si>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</si>
  <si>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</si>
  <si>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</si>
  <si>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</si>
  <si>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</si>
  <si>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</si>
  <si>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</si>
  <si>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</si>
  <si>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</si>
  <si>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</si>
  <si>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</si>
  <si>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</si>
  <si>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</si>
  <si>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</si>
  <si>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</si>
  <si>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</si>
  <si>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</si>
  <si>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</si>
  <si>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</si>
  <si>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</si>
  <si>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</si>
  <si>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</si>
  <si>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</si>
  <si>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</si>
  <si>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</si>
  <si>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</si>
  <si>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</si>
  <si>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</si>
  <si>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</si>
  <si>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</si>
  <si>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</si>
  <si>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</si>
  <si>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</si>
  <si>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</si>
  <si>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</si>
  <si>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</si>
  <si>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</si>
  <si>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</si>
  <si>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</si>
  <si>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</si>
  <si>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</si>
  <si>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</si>
  <si>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</si>
  <si>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</si>
  <si>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</si>
  <si>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</si>
  <si>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</si>
  <si>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</si>
  <si>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</si>
  <si>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</si>
  <si>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</si>
  <si>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</si>
  <si>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</si>
  <si>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</si>
  <si>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</si>
  <si>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</si>
  <si>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</si>
  <si>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</si>
  <si>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</si>
  <si>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</si>
  <si>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</si>
  <si>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</si>
  <si>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</si>
  <si>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</si>
  <si>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</si>
  <si>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</si>
  <si>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</si>
  <si>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</si>
  <si>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</si>
  <si>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</si>
  <si>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</si>
  <si>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</si>
  <si>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</si>
  <si>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</si>
  <si>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</si>
  <si>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</si>
  <si>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</si>
  <si>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</si>
  <si>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</si>
  <si>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</si>
  <si>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</si>
  <si>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</si>
  <si>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</si>
  <si>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</si>
  <si>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</si>
  <si>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</si>
  <si>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</si>
  <si>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</si>
  <si>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</si>
  <si>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</si>
  <si>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</si>
  <si>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</si>
  <si>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</si>
  <si>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</si>
  <si>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</si>
  <si>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</si>
  <si>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</si>
  <si>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</si>
  <si>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</si>
  <si>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</si>
  <si>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</si>
  <si>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</si>
  <si>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</si>
  <si>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</si>
  <si>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</si>
  <si>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</si>
  <si>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</si>
  <si>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</si>
  <si>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</si>
  <si>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</si>
  <si>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</si>
  <si>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</si>
  <si>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</si>
  <si>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</si>
  <si>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</si>
  <si>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</si>
  <si>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</si>
  <si>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</si>
  <si>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</si>
  <si>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</si>
  <si>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</si>
  <si>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</si>
  <si>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</si>
  <si>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</si>
  <si>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</si>
  <si>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</si>
  <si>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</si>
  <si>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</si>
  <si>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</si>
  <si>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</si>
  <si>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</si>
  <si>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</si>
  <si>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</si>
  <si>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</si>
  <si>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</si>
  <si>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</si>
  <si>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</si>
  <si>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</si>
  <si>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</si>
  <si>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</si>
  <si>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</si>
  <si>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</si>
  <si>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</si>
  <si>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</si>
  <si>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</si>
  <si>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</si>
  <si>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</si>
  <si>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</si>
  <si>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</si>
  <si>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</si>
  <si>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</si>
  <si>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</si>
  <si>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</si>
  <si>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</si>
  <si>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</si>
  <si>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</si>
  <si>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</si>
  <si>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</si>
  <si>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</si>
  <si>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</si>
  <si>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</si>
  <si>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</si>
  <si>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</si>
  <si>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</si>
  <si>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</si>
  <si>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</si>
  <si>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</si>
  <si>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</si>
  <si>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</si>
  <si>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</si>
  <si>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</si>
  <si>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</si>
  <si>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</si>
  <si>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</si>
  <si>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</si>
  <si>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</si>
  <si>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</si>
  <si>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</si>
  <si>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</si>
  <si>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</si>
  <si>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</si>
  <si>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</si>
  <si>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</si>
  <si>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</si>
  <si>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</si>
  <si>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</si>
  <si>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</si>
  <si>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</si>
  <si>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</si>
  <si>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</si>
  <si>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</si>
  <si>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</si>
  <si>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</si>
  <si>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</si>
  <si>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</si>
  <si>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</si>
  <si>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</si>
  <si>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</si>
  <si>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</si>
  <si>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</si>
  <si>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</si>
  <si>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</si>
  <si>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</si>
  <si>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</si>
  <si>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</si>
  <si>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</si>
  <si>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</si>
  <si>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</si>
  <si>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</si>
  <si>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</si>
  <si>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</si>
  <si>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</si>
  <si>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</si>
  <si>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</si>
  <si>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</si>
  <si>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</si>
  <si>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</si>
  <si>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</si>
  <si>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</si>
  <si>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</si>
  <si>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</si>
  <si>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</si>
  <si>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</si>
  <si>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</si>
  <si>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</si>
  <si>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</si>
  <si>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</si>
  <si>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</si>
  <si>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</si>
  <si>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</si>
  <si>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</si>
  <si>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</si>
  <si>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</si>
  <si>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</si>
  <si>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</si>
  <si>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</si>
  <si>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</si>
  <si>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</si>
  <si>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</si>
  <si>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</si>
  <si>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</si>
  <si>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</si>
  <si>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</si>
  <si>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</si>
  <si>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</si>
  <si>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</si>
  <si>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</si>
  <si>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</si>
  <si>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</si>
  <si>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</si>
  <si>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</si>
  <si>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</si>
  <si>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</si>
  <si>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</si>
  <si>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</si>
  <si>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</si>
  <si>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</si>
  <si>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</si>
  <si>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</si>
  <si>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</si>
  <si>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</si>
  <si>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</si>
  <si>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</si>
  <si>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</si>
  <si>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</si>
  <si>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</si>
  <si>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</si>
  <si>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</si>
  <si>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</si>
  <si>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</si>
  <si>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</si>
  <si>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</si>
  <si>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</si>
  <si>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</si>
  <si>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</si>
  <si>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</si>
  <si>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</si>
  <si>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</si>
  <si>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</si>
  <si>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</si>
  <si>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</si>
  <si>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</si>
  <si>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</si>
  <si>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</si>
  <si>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</si>
  <si>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</si>
  <si>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</si>
  <si>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</si>
  <si>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</si>
  <si>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</si>
  <si>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</si>
  <si>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</si>
  <si>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</si>
  <si>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</si>
  <si>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</si>
  <si>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</si>
  <si>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</si>
  <si>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</si>
  <si>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</si>
  <si>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</si>
  <si>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</si>
  <si>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</si>
  <si>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</si>
  <si>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</si>
  <si>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</si>
  <si>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</si>
  <si>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</si>
  <si>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</si>
  <si>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</si>
  <si>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</si>
  <si>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</si>
  <si>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</si>
  <si>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</si>
  <si>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</si>
  <si>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</si>
  <si>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</si>
  <si>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</si>
  <si>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</si>
  <si>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</si>
  <si>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</si>
  <si>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</si>
  <si>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</si>
  <si>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</si>
  <si>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</si>
  <si>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</si>
  <si>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</si>
  <si>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</si>
  <si>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</si>
  <si>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</si>
  <si>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</si>
  <si>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</si>
  <si>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</si>
  <si>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</si>
  <si>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</si>
  <si>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</si>
  <si>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</si>
  <si>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</si>
  <si>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</si>
  <si>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</si>
  <si>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</si>
  <si>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</si>
  <si>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</si>
  <si>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</si>
  <si>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</si>
  <si>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</si>
  <si>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</si>
  <si>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</si>
  <si>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</si>
  <si>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</si>
  <si>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</si>
  <si>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</si>
  <si>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</si>
  <si>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</si>
  <si>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</si>
  <si>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</si>
  <si>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</si>
  <si>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</si>
  <si>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</si>
  <si>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</si>
  <si>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</si>
  <si>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</si>
  <si>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</si>
  <si>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</si>
  <si>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</si>
  <si>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</si>
  <si>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</si>
  <si>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</si>
  <si>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</si>
  <si>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</si>
  <si>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</si>
  <si>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</si>
  <si>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</si>
  <si>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</si>
  <si>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</si>
  <si>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</si>
  <si>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</si>
  <si>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</si>
  <si>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</si>
  <si>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</si>
  <si>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</si>
  <si>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</si>
  <si>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</si>
  <si>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</si>
  <si>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</si>
  <si>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</si>
  <si>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</si>
  <si>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</si>
  <si>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</si>
  <si>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</si>
  <si>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</si>
  <si>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</si>
  <si>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</si>
  <si>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</si>
  <si>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</si>
  <si>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</si>
  <si>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</si>
  <si>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</si>
  <si>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</si>
  <si>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</si>
  <si>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</si>
  <si>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</si>
  <si>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</si>
  <si>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</si>
  <si>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</si>
  <si>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</si>
  <si>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</si>
  <si>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</si>
  <si>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</si>
  <si>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</si>
  <si>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</si>
  <si>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</si>
  <si>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</si>
  <si>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</si>
  <si>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</si>
  <si>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</si>
  <si>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</si>
  <si>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</si>
  <si>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</si>
  <si>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</si>
  <si>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</si>
  <si>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</si>
  <si>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</si>
  <si>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</si>
  <si>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</si>
  <si>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</si>
  <si>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</si>
  <si>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</si>
  <si>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</si>
  <si>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</si>
  <si>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</si>
  <si>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</si>
  <si>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</si>
  <si>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</si>
  <si>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</si>
  <si>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</si>
  <si>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</si>
  <si>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</si>
  <si>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</si>
  <si>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</si>
  <si>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</si>
  <si>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</si>
  <si>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</si>
  <si>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</si>
  <si>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</si>
  <si>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</si>
  <si>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</si>
  <si>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</si>
  <si>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</si>
  <si>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</si>
  <si>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</si>
  <si>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</si>
  <si>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</si>
  <si>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</si>
  <si>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</si>
  <si>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</si>
  <si>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</si>
  <si>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</si>
  <si>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</si>
  <si>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</si>
  <si>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</si>
  <si>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</si>
  <si>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</si>
  <si>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</si>
  <si>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</si>
  <si>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</si>
  <si>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</si>
  <si>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</si>
  <si>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</si>
  <si>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</si>
  <si>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</si>
  <si>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</si>
  <si>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</si>
  <si>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</si>
  <si>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</si>
  <si>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</si>
  <si>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</si>
  <si>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</si>
  <si>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</si>
  <si>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</si>
  <si>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</si>
  <si>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</si>
  <si>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</si>
  <si>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</si>
  <si>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</si>
  <si>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</si>
  <si>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</si>
  <si>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</si>
  <si>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</si>
  <si>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</si>
  <si>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</si>
  <si>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</si>
  <si>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</si>
  <si>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</si>
  <si>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</si>
  <si>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</si>
  <si>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</si>
  <si>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</si>
  <si>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</si>
  <si>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</si>
  <si>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</si>
  <si>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</si>
  <si>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</si>
  <si>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</si>
  <si>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</si>
  <si>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</si>
  <si>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</si>
  <si>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</si>
  <si>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</si>
  <si>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</si>
  <si>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</si>
  <si>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</si>
  <si>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</si>
  <si>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</si>
  <si>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</si>
  <si>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</si>
  <si>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</si>
  <si>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</si>
  <si>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</si>
  <si>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</si>
  <si>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</si>
  <si>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</si>
  <si>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</si>
  <si>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</si>
  <si>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</si>
  <si>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</si>
  <si>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</si>
  <si>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</si>
  <si>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</si>
  <si>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</si>
  <si>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</si>
  <si>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</si>
  <si>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</si>
  <si>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</si>
  <si>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</si>
  <si>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</si>
  <si>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</si>
  <si>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</si>
  <si>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</si>
  <si>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</si>
  <si>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</si>
  <si>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</si>
  <si>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</si>
  <si>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</si>
  <si>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</si>
  <si>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</si>
  <si>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</si>
  <si>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</si>
  <si>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</si>
  <si>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</si>
  <si>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</si>
  <si>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</si>
  <si>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</si>
  <si>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</si>
  <si>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</si>
  <si>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</si>
  <si>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</si>
  <si>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</si>
  <si>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</si>
  <si>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</si>
  <si>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</si>
  <si>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</si>
  <si>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</si>
  <si>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</si>
  <si>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</si>
  <si>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</si>
  <si>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</si>
  <si>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</si>
  <si>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</si>
  <si>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</si>
  <si>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</si>
  <si>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</si>
  <si>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</si>
  <si>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</si>
  <si>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</si>
  <si>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</si>
  <si>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</si>
  <si>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</si>
  <si>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</si>
  <si>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</si>
  <si>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</si>
  <si>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</si>
  <si>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</si>
  <si>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</si>
  <si>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</si>
  <si>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</si>
  <si>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</si>
  <si>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</si>
  <si>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</si>
  <si>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</si>
  <si>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</si>
  <si>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</si>
  <si>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</si>
  <si>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</si>
  <si>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</si>
  <si>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</si>
  <si>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</si>
  <si>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</si>
  <si>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</si>
  <si>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</si>
  <si>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</si>
  <si>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</si>
  <si>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</si>
  <si>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</si>
  <si>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</si>
  <si>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</si>
  <si>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</si>
  <si>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</si>
  <si>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</si>
  <si>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</si>
  <si>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</si>
  <si>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</si>
  <si>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</si>
  <si>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</si>
  <si>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</si>
  <si>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</si>
  <si>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</si>
  <si>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</si>
  <si>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</si>
  <si>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</si>
  <si>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</si>
  <si>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</si>
  <si>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</si>
  <si>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</si>
  <si>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</si>
  <si>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</si>
  <si>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</si>
  <si>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</si>
  <si>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</si>
  <si>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</si>
  <si>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</si>
  <si>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</si>
  <si>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</si>
  <si>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</si>
  <si>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</si>
  <si>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</si>
  <si>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</si>
  <si>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</si>
  <si>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</si>
  <si>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</si>
  <si>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</si>
  <si>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</si>
  <si>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</si>
  <si>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</si>
  <si>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</si>
  <si>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</si>
  <si>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</si>
  <si>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</si>
  <si>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</si>
  <si>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</si>
  <si>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</si>
  <si>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</si>
  <si>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</si>
  <si>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</si>
  <si>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</si>
  <si>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</si>
  <si>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</si>
  <si>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</si>
  <si>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</si>
  <si>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</si>
  <si>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</si>
  <si>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</si>
  <si>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</si>
  <si>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</si>
  <si>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</si>
  <si>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</si>
  <si>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</si>
  <si>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</si>
  <si>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</si>
  <si>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</si>
  <si>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</si>
  <si>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</si>
  <si>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</si>
  <si>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</si>
  <si>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</si>
  <si>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</si>
  <si>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</si>
  <si>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</si>
  <si>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</si>
  <si>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</si>
  <si>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</si>
  <si>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</si>
  <si>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</si>
  <si>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</si>
  <si>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</si>
  <si>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</si>
  <si>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</si>
  <si>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</si>
  <si>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</si>
  <si>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</si>
  <si>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</si>
  <si>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</si>
  <si>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</si>
  <si>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</si>
  <si>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</si>
  <si>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</si>
  <si>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</si>
  <si>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</si>
  <si>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</si>
  <si>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</si>
  <si>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</si>
  <si>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</si>
  <si>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</si>
  <si>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</si>
  <si>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</si>
  <si>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</si>
  <si>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</si>
  <si>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</si>
  <si>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</si>
  <si>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</si>
  <si>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</si>
  <si>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</si>
  <si>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</si>
  <si>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</si>
  <si>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</si>
  <si>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</si>
  <si>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</si>
  <si>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</si>
  <si>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</si>
  <si>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</si>
  <si>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</si>
  <si>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</si>
  <si>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</si>
  <si>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</si>
  <si>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</si>
  <si>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</si>
  <si>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</si>
  <si>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</si>
  <si>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</si>
  <si>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</si>
  <si>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</si>
  <si>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</si>
  <si>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</si>
  <si>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</si>
  <si>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</si>
  <si>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</si>
  <si>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</si>
  <si>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</si>
  <si>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</si>
  <si>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</si>
  <si>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</si>
  <si>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</si>
  <si>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</si>
  <si>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</si>
  <si>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</si>
  <si>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</si>
  <si>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</si>
  <si>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</si>
  <si>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</si>
  <si>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</si>
  <si>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</si>
  <si>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</si>
  <si>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</si>
  <si>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</si>
  <si>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</si>
  <si>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</si>
  <si>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</si>
  <si>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</si>
  <si>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</si>
  <si>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</si>
  <si>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</si>
  <si>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</si>
  <si>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</si>
  <si>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</si>
  <si>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</si>
  <si>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</si>
  <si>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</si>
  <si>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</si>
  <si>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</si>
  <si>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</si>
  <si>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</si>
  <si>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</si>
  <si>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</si>
  <si>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</si>
  <si>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</si>
  <si>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</si>
  <si>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</si>
  <si>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</si>
  <si>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</si>
  <si>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</si>
  <si>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</si>
  <si>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</si>
  <si>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</si>
  <si>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</si>
  <si>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</si>
  <si>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</si>
  <si>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</si>
  <si>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</si>
  <si>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</si>
  <si>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</si>
  <si>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</si>
  <si>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</si>
  <si>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</si>
  <si>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</si>
  <si>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</si>
  <si>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</si>
  <si>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</si>
  <si>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</si>
  <si>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</si>
  <si>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</si>
  <si>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</si>
  <si>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</si>
  <si>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</si>
  <si>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</si>
  <si>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</si>
  <si>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</si>
  <si>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</si>
  <si>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</si>
  <si>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</si>
  <si>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</si>
  <si>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</si>
  <si>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</si>
  <si>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</si>
  <si>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</si>
  <si>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</si>
  <si>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</si>
  <si>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</si>
  <si>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</si>
  <si>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</si>
  <si>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</si>
  <si>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</si>
  <si>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</si>
  <si>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</si>
  <si>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</si>
  <si>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</si>
  <si>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</si>
  <si>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</si>
  <si>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</si>
  <si>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</si>
  <si>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</si>
  <si>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</si>
  <si>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</si>
  <si>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</si>
  <si>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</si>
  <si>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</si>
  <si>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</si>
  <si>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</si>
  <si>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</si>
  <si>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</si>
  <si>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</si>
  <si>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</si>
  <si>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</si>
  <si>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</si>
  <si>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</si>
  <si>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</si>
  <si>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</si>
  <si>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</si>
  <si>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</si>
  <si>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</si>
  <si>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</si>
  <si>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</si>
  <si>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</si>
  <si>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</si>
  <si>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</si>
  <si>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</si>
  <si>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</si>
  <si>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</si>
  <si>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</si>
  <si>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</si>
  <si>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</si>
  <si>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</si>
  <si>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</si>
  <si>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</si>
  <si>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</si>
  <si>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</si>
  <si>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</si>
  <si>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</si>
  <si>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</si>
  <si>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</si>
  <si>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</si>
  <si>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</si>
  <si>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</si>
  <si>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</si>
  <si>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</si>
  <si>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</si>
  <si>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</si>
  <si>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</si>
  <si>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</si>
  <si>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</si>
  <si>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</si>
  <si>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</si>
  <si>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</si>
  <si>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</si>
  <si>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</si>
  <si>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</si>
  <si>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</si>
  <si>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</si>
  <si>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</si>
  <si>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</si>
  <si>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</si>
  <si>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</si>
  <si>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</si>
  <si>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</si>
  <si>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</si>
  <si>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</si>
  <si>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</si>
  <si>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</si>
  <si>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</si>
  <si>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</si>
  <si>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</si>
  <si>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</si>
  <si>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</si>
  <si>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</si>
  <si>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</si>
  <si>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</si>
  <si>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</si>
  <si>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</si>
  <si>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</si>
  <si>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</si>
  <si>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</si>
  <si>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</si>
  <si>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</si>
  <si>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</si>
  <si>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</si>
  <si>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</si>
  <si>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</si>
  <si>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</si>
  <si>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</si>
  <si>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</si>
  <si>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</si>
  <si>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</si>
  <si>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</si>
  <si>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</si>
  <si>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</si>
  <si>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</si>
  <si>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</si>
  <si>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</si>
  <si>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</si>
  <si>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</si>
  <si>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</si>
  <si>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</si>
  <si>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</si>
  <si>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</si>
  <si>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</si>
  <si>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</si>
  <si>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</si>
  <si>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</si>
  <si>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</si>
  <si>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</si>
  <si>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</si>
  <si>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</si>
  <si>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</si>
  <si>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</si>
  <si>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</si>
  <si>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</si>
  <si>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</si>
  <si>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</si>
  <si>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</si>
  <si>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</si>
  <si>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</si>
  <si>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</si>
  <si>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</si>
  <si>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</si>
  <si>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</si>
  <si>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</si>
  <si>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</si>
  <si>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</si>
  <si>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</si>
  <si>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</si>
  <si>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</si>
  <si>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</si>
  <si>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</si>
  <si>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</si>
  <si>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</si>
  <si>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</si>
  <si>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</si>
  <si>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</si>
  <si>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</si>
  <si>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</si>
  <si>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</si>
  <si>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</si>
  <si>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</si>
  <si>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</si>
  <si>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</si>
  <si>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</si>
  <si>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</si>
  <si>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</si>
  <si>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</si>
  <si>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</si>
  <si>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</si>
  <si>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</si>
  <si>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</si>
  <si>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</si>
  <si>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</si>
  <si>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</si>
  <si>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</si>
  <si>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</si>
  <si>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</si>
  <si>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</si>
  <si>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</si>
  <si>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</si>
  <si>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</si>
  <si>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</si>
  <si>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</si>
  <si>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</si>
  <si>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</si>
  <si>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</si>
  <si>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</si>
  <si>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</si>
  <si>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</si>
  <si>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</si>
  <si>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</si>
  <si>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</si>
  <si>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</si>
  <si>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</si>
  <si>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</si>
  <si>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</si>
  <si>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</si>
  <si>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</si>
  <si>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</si>
  <si>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</si>
  <si>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</si>
  <si>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</si>
  <si>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</si>
  <si>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</si>
  <si>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</si>
  <si>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</si>
  <si>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</si>
  <si>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</si>
  <si>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</si>
  <si>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</si>
  <si>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</si>
  <si>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</si>
  <si>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</si>
  <si>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</si>
  <si>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</si>
  <si>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</si>
  <si>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</si>
  <si>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</si>
  <si>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</si>
  <si>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</si>
  <si>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</si>
  <si>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</si>
  <si>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</si>
  <si>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</si>
  <si>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</si>
  <si>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</si>
  <si>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</si>
  <si>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</si>
  <si>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</si>
  <si>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</si>
  <si>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</si>
  <si>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</si>
  <si>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</si>
  <si>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</si>
  <si>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</si>
  <si>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</si>
  <si>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</si>
  <si>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</si>
  <si>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</si>
  <si>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</si>
  <si>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</si>
  <si>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</si>
  <si>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</si>
  <si>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</si>
  <si>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</si>
  <si>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</si>
  <si>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</si>
  <si>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</si>
  <si>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</si>
  <si>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</si>
  <si>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</si>
  <si>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</si>
  <si>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</si>
  <si>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</si>
  <si>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</si>
  <si>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</si>
  <si>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</si>
  <si>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</si>
  <si>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</si>
  <si>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</si>
  <si>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</si>
  <si>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</si>
  <si>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</si>
  <si>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</si>
  <si>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</si>
  <si>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</si>
  <si>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</si>
  <si>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</si>
  <si>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</si>
  <si>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</si>
  <si>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</si>
  <si>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</si>
  <si>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</si>
  <si>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</si>
  <si>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</si>
  <si>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</si>
  <si>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</si>
  <si>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</si>
  <si>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</si>
  <si>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</si>
  <si>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</si>
  <si>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</si>
  <si>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</si>
  <si>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</si>
  <si>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</si>
  <si>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</si>
  <si>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</si>
  <si>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</si>
  <si>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</si>
  <si>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</si>
  <si>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</si>
  <si>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</si>
  <si>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</si>
  <si>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</si>
  <si>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</si>
  <si>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</si>
  <si>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</si>
  <si>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</si>
  <si>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</si>
  <si>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</si>
  <si>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</si>
  <si>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</si>
  <si>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</si>
  <si>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</si>
  <si>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</si>
  <si>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</si>
  <si>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</si>
  <si>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</si>
  <si>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</si>
  <si>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</si>
  <si>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</si>
  <si>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</si>
  <si>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</si>
  <si>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</si>
  <si>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</si>
  <si>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</si>
  <si>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</si>
  <si>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</si>
  <si>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</si>
  <si>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</si>
  <si>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</si>
  <si>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</si>
  <si>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</si>
  <si>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</si>
  <si>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</si>
  <si>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</si>
  <si>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</si>
  <si>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</si>
  <si>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</si>
  <si>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</si>
  <si>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</si>
  <si>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</si>
  <si>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</si>
  <si>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</si>
  <si>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</si>
  <si>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</si>
  <si>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</si>
  <si>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</si>
  <si>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</si>
  <si>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</si>
  <si>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</si>
  <si>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</si>
  <si>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</si>
  <si>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</si>
  <si>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</si>
  <si>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</si>
  <si>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</si>
  <si>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</si>
  <si>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</si>
  <si>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</si>
  <si>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</si>
  <si>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</si>
  <si>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</si>
  <si>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</si>
  <si>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</si>
  <si>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</si>
  <si>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</si>
  <si>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</si>
  <si>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</si>
  <si>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</si>
  <si>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</si>
  <si>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</si>
  <si>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</si>
  <si>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</si>
  <si>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</si>
  <si>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</si>
  <si>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</si>
  <si>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</si>
  <si>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</si>
  <si>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</si>
  <si>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</si>
  <si>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</si>
  <si>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</si>
  <si>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</si>
  <si>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</si>
  <si>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</si>
  <si>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</si>
  <si>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</si>
  <si>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</si>
  <si>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</si>
  <si>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</si>
  <si>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</si>
  <si>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</si>
  <si>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</si>
  <si>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</si>
  <si>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</si>
  <si>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</si>
  <si>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</si>
  <si>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</si>
  <si>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</si>
  <si>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</si>
  <si>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</si>
  <si>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</si>
  <si>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</si>
  <si>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</si>
  <si>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</si>
  <si>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</si>
  <si>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</si>
  <si>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</si>
  <si>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</si>
  <si>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</si>
  <si>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</si>
  <si>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</si>
  <si>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</si>
  <si>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</si>
  <si>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</si>
  <si>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</si>
  <si>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</si>
  <si>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</si>
  <si>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</si>
  <si>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</si>
  <si>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</si>
  <si>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</si>
  <si>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</si>
  <si>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</si>
  <si>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</si>
  <si>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</si>
  <si>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</si>
  <si>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</si>
  <si>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</si>
  <si>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</si>
  <si>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</si>
  <si>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</si>
  <si>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</si>
  <si>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</si>
  <si>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</si>
  <si>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</si>
  <si>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</si>
  <si>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</si>
  <si>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</si>
  <si>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</si>
  <si>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</si>
  <si>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</si>
  <si>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</si>
  <si>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</si>
  <si>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</si>
  <si>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</si>
  <si>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</si>
  <si>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</si>
  <si>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</si>
  <si>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</si>
  <si>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</si>
  <si>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</si>
  <si>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</si>
  <si>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</si>
  <si>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</si>
  <si>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</si>
  <si>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</si>
  <si>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</si>
  <si>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</si>
  <si>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</si>
  <si>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</si>
  <si>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</si>
  <si>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</si>
  <si>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</si>
  <si>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</si>
  <si>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</si>
  <si>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</si>
  <si>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</si>
  <si>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</si>
  <si>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</si>
  <si>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</si>
  <si>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</si>
  <si>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</si>
  <si>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</si>
  <si>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</si>
  <si>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</si>
  <si>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</si>
  <si>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</si>
  <si>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</si>
  <si>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</si>
  <si>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</si>
  <si>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</si>
  <si>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</si>
  <si>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</si>
  <si>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</si>
  <si>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</si>
  <si>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</si>
  <si>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</si>
  <si>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</si>
  <si>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</si>
  <si>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</si>
  <si>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</si>
  <si>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</si>
  <si>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</si>
  <si>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</si>
  <si>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</si>
  <si>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</si>
  <si>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</si>
  <si>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</si>
  <si>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</si>
  <si>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</si>
  <si>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</si>
  <si>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</si>
  <si>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</si>
  <si>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</si>
  <si>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</si>
  <si>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</si>
  <si>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</si>
  <si>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</si>
  <si>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</si>
  <si>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</si>
  <si>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</si>
  <si>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</si>
  <si>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</si>
  <si>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</si>
  <si>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</si>
  <si>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</si>
  <si>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</si>
  <si>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</si>
  <si>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</si>
  <si>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</si>
  <si>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</si>
  <si>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</si>
  <si>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</si>
  <si>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</si>
  <si>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</si>
  <si>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</si>
  <si>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</si>
  <si>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</si>
  <si>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</si>
  <si>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</si>
  <si>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</si>
  <si>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</si>
  <si>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</si>
  <si>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</si>
  <si>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</si>
  <si>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</si>
  <si>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</si>
  <si>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</si>
  <si>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</si>
  <si>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</si>
  <si>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</si>
  <si>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</si>
  <si>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</si>
  <si>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</si>
  <si>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</si>
  <si>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</si>
  <si>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</si>
  <si>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</si>
  <si>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</si>
  <si>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</si>
  <si>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</si>
  <si>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</si>
  <si>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</si>
  <si>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</si>
  <si>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</si>
  <si>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</si>
  <si>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</si>
  <si>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</si>
  <si>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</si>
  <si>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</si>
  <si>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</si>
  <si>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</si>
  <si>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</si>
  <si>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</si>
  <si>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</si>
  <si>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</si>
  <si>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</si>
  <si>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</si>
  <si>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</si>
  <si>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</si>
  <si>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</si>
  <si>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</si>
  <si>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</si>
  <si>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</si>
  <si>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</si>
  <si>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</si>
  <si>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</si>
  <si>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</si>
  <si>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</si>
  <si>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</si>
  <si>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</si>
  <si>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</si>
  <si>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</si>
  <si>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</si>
  <si>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</si>
  <si>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</si>
  <si>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</si>
  <si>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</si>
  <si>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</si>
  <si>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</si>
  <si>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</si>
  <si>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</si>
  <si>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</si>
  <si>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</si>
  <si>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</si>
  <si>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</si>
  <si>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</si>
  <si>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</si>
  <si>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</si>
  <si>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</si>
  <si>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</si>
  <si>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</si>
  <si>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</si>
  <si>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</si>
  <si>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</si>
  <si>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</si>
  <si>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</si>
  <si>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</si>
  <si>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</si>
  <si>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</si>
  <si>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</si>
  <si>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</si>
  <si>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</si>
  <si>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</si>
  <si>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</si>
  <si>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</si>
  <si>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</si>
  <si>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</si>
  <si>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</si>
  <si>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</si>
  <si>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</si>
  <si>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</si>
  <si>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</si>
  <si>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</si>
  <si>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</si>
  <si>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</si>
  <si>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</si>
  <si>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</si>
  <si>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</si>
  <si>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</si>
  <si>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</si>
  <si>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</si>
  <si>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</si>
  <si>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</si>
  <si>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</si>
  <si>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</si>
  <si>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</si>
  <si>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</si>
  <si>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</si>
  <si>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</si>
  <si>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</si>
  <si>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</si>
  <si>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</si>
  <si>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</si>
  <si>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</si>
  <si>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</si>
  <si>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</si>
  <si>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</si>
  <si>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</si>
  <si>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</si>
  <si>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</si>
  <si>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</si>
  <si>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</si>
  <si>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</si>
  <si>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</si>
  <si>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</si>
  <si>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</si>
  <si>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</si>
  <si>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</si>
  <si>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</si>
  <si>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</si>
  <si>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</si>
  <si>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</si>
  <si>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</si>
  <si>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</si>
  <si>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</si>
  <si>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</si>
  <si>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</si>
  <si>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</si>
  <si>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</si>
  <si>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</si>
  <si>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</si>
  <si>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</si>
  <si>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</si>
  <si>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</si>
  <si>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</si>
  <si>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</si>
  <si>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</si>
  <si>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</si>
  <si>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</si>
  <si>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</si>
  <si>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</si>
  <si>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</si>
  <si>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</si>
  <si>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</si>
  <si>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</si>
  <si>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</si>
  <si>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</si>
  <si>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</si>
  <si>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</si>
  <si>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</si>
  <si>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</si>
  <si>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</si>
  <si>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</si>
  <si>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</si>
  <si>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</si>
  <si>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</si>
  <si>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</si>
  <si>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</si>
  <si>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</si>
  <si>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</si>
  <si>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</si>
  <si>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</si>
  <si>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</si>
  <si>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</si>
  <si>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</si>
  <si>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</si>
  <si>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</si>
  <si>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</si>
  <si>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</si>
  <si>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</si>
  <si>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</si>
  <si>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</si>
  <si>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</si>
  <si>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</si>
  <si>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</si>
  <si>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</si>
  <si>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</si>
  <si>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</si>
  <si>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</si>
  <si>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</si>
  <si>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</si>
  <si>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</si>
  <si>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</si>
  <si>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</si>
  <si>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</si>
  <si>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</si>
  <si>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</si>
  <si>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</si>
  <si>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</si>
  <si>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</si>
  <si>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</si>
  <si>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</si>
  <si>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</si>
  <si>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</si>
  <si>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</si>
  <si>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</si>
  <si>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</si>
  <si>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</si>
  <si>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</si>
  <si>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</si>
  <si>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</si>
  <si>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</si>
  <si>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</si>
  <si>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</si>
  <si>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</si>
  <si>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</si>
  <si>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</si>
  <si>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</si>
  <si>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</si>
  <si>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</si>
  <si>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</si>
  <si>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</si>
  <si>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</si>
  <si>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</si>
  <si>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</si>
  <si>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</si>
  <si>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</si>
  <si>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</si>
  <si>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</si>
  <si>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</si>
  <si>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</si>
  <si>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</si>
  <si>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</si>
  <si>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</si>
  <si>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</si>
  <si>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</si>
  <si>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</si>
  <si>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</si>
  <si>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</si>
  <si>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</si>
  <si>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</si>
  <si>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</si>
  <si>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</si>
  <si>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</si>
  <si>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</si>
  <si>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</si>
  <si>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</si>
  <si>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</si>
  <si>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</si>
  <si>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</si>
  <si>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</si>
  <si>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</si>
  <si>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</si>
  <si>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</si>
  <si>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</si>
  <si>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</si>
  <si>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</si>
  <si>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</si>
  <si>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</si>
  <si>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</si>
  <si>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</si>
  <si>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</si>
  <si>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</si>
  <si>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</si>
  <si>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</si>
  <si>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</si>
  <si>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</si>
  <si>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</si>
  <si>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</si>
  <si>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</si>
  <si>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</si>
  <si>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</si>
  <si>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</si>
  <si>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</si>
  <si>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</si>
  <si>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</si>
  <si>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</si>
  <si>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</si>
  <si>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</si>
  <si>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</si>
  <si>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</si>
  <si>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</si>
  <si>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</si>
  <si>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</si>
  <si>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</si>
  <si>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</si>
  <si>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</si>
  <si>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</si>
  <si>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</si>
  <si>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</si>
  <si>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</si>
  <si>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</si>
  <si>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</si>
  <si>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</si>
  <si>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</si>
  <si>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</si>
  <si>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</si>
  <si>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</si>
  <si>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</si>
  <si>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</si>
  <si>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</si>
  <si>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</si>
  <si>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</si>
  <si>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</si>
  <si>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</si>
  <si>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</si>
  <si>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</si>
  <si>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</si>
  <si>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</si>
  <si>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</si>
  <si>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</si>
  <si>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</si>
  <si>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</si>
  <si>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</si>
  <si>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</si>
  <si>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</si>
  <si>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</si>
  <si>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</si>
  <si>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</si>
  <si>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</si>
  <si>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</si>
  <si>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</si>
  <si>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</si>
  <si>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</si>
  <si>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</si>
  <si>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</si>
  <si>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</si>
  <si>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</si>
  <si>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</si>
  <si>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</si>
  <si>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</si>
  <si>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</si>
  <si>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</si>
  <si>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</si>
  <si>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</si>
  <si>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</si>
  <si>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</si>
  <si>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</si>
  <si>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</si>
  <si>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</si>
  <si>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</si>
  <si>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</si>
  <si>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</si>
  <si>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</si>
  <si>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</si>
  <si>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</si>
  <si>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</si>
  <si>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</si>
  <si>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</si>
  <si>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</si>
  <si>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</si>
  <si>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</si>
  <si>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</si>
  <si>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</si>
  <si>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</si>
  <si>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</si>
  <si>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</si>
  <si>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</si>
  <si>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</si>
  <si>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</si>
  <si>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</si>
  <si>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</si>
  <si>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</si>
  <si>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</si>
  <si>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</si>
  <si>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</si>
  <si>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</si>
  <si>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</si>
  <si>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</si>
  <si>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</si>
  <si>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</si>
  <si>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</si>
  <si>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</si>
  <si>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</si>
  <si>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</si>
  <si>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</si>
  <si>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</si>
  <si>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</si>
  <si>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</si>
  <si>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</si>
  <si>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</si>
  <si>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</si>
  <si>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</si>
  <si>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</si>
  <si>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</si>
  <si>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</si>
  <si>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</si>
  <si>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</si>
  <si>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</si>
  <si>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</si>
  <si>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</si>
  <si>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</si>
  <si>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</si>
  <si>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</si>
  <si>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</si>
  <si>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</si>
  <si>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</si>
  <si>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</si>
  <si>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</si>
  <si>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</si>
  <si>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</si>
  <si>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</si>
  <si>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</si>
  <si>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</si>
  <si>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</si>
  <si>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</si>
  <si>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</si>
  <si>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</si>
  <si>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</si>
  <si>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</si>
  <si>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</si>
  <si>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</si>
  <si>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</si>
  <si>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</si>
  <si>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</si>
  <si>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</si>
  <si>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</si>
  <si>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</si>
  <si>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</si>
  <si>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</si>
  <si>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</si>
  <si>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</si>
  <si>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</si>
  <si>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</si>
  <si>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</si>
  <si>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</si>
  <si>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</si>
  <si>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</si>
  <si>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</si>
  <si>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</si>
  <si>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</si>
  <si>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</si>
  <si>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</si>
  <si>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</si>
  <si>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</si>
  <si>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</si>
  <si>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</si>
  <si>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</si>
  <si>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</si>
  <si>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</si>
  <si>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</si>
  <si>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</si>
  <si>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</si>
  <si>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</si>
  <si>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</si>
  <si>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</si>
  <si>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</si>
  <si>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</si>
  <si>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</si>
  <si>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</si>
  <si>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</si>
  <si>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</si>
  <si>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</si>
  <si>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</si>
  <si>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</si>
  <si>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</si>
  <si>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</si>
  <si>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</si>
  <si>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</si>
  <si>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</si>
  <si>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</si>
  <si>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</si>
  <si>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</si>
  <si>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</si>
  <si>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</si>
  <si>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</si>
  <si>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</si>
  <si>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</si>
  <si>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</si>
  <si>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</si>
  <si>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</si>
  <si>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</si>
  <si>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</si>
  <si>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</si>
  <si>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</si>
  <si>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</si>
  <si>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</si>
  <si>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</si>
  <si>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</si>
  <si>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</si>
  <si>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</si>
  <si>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</si>
  <si>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</si>
  <si>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</si>
  <si>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</si>
  <si>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</si>
  <si>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</si>
  <si>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</si>
  <si>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</si>
  <si>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</si>
  <si>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</si>
  <si>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</si>
  <si>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</si>
  <si>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</si>
  <si>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</si>
  <si>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</si>
  <si>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</si>
  <si>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</si>
  <si>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</si>
  <si>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</si>
  <si>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</si>
  <si>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</si>
  <si>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</si>
  <si>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</si>
  <si>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</si>
  <si>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</si>
  <si>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</si>
  <si>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</si>
  <si>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</si>
  <si>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</si>
  <si>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</si>
  <si>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</si>
  <si>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</si>
  <si>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</si>
  <si>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</si>
  <si>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</si>
  <si>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</si>
  <si>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</si>
  <si>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</si>
  <si>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</si>
  <si>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</si>
  <si>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</si>
  <si>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</si>
  <si>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</si>
  <si>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</si>
  <si>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</si>
  <si>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</si>
  <si>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</si>
  <si>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</si>
  <si>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</si>
  <si>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</si>
  <si>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</si>
  <si>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</si>
  <si>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</si>
  <si>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</si>
  <si>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</si>
  <si>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</si>
  <si>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</si>
  <si>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</si>
  <si>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</si>
  <si>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</si>
  <si>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</si>
  <si>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</si>
  <si>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</si>
  <si>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</si>
  <si>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</si>
  <si>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</si>
  <si>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</si>
  <si>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</si>
  <si>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</si>
  <si>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</si>
  <si>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</si>
  <si>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</si>
  <si>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</si>
  <si>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</si>
  <si>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</si>
  <si>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</si>
  <si>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</si>
  <si>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</si>
  <si>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</si>
  <si>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</si>
  <si>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</si>
  <si>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</si>
  <si>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</si>
  <si>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</si>
  <si>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</si>
  <si>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</si>
  <si>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</si>
  <si>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</si>
  <si>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</si>
  <si>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</si>
  <si>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</si>
  <si>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</si>
  <si>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</si>
  <si>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</si>
  <si>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</si>
  <si>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</si>
  <si>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</si>
  <si>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</si>
  <si>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</si>
  <si>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</si>
  <si>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</si>
  <si>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</si>
  <si>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</si>
  <si>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</si>
  <si>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</si>
  <si>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</si>
  <si>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</si>
  <si>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</si>
  <si>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</si>
  <si>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</si>
  <si>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</si>
  <si>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</si>
  <si>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</si>
  <si>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</si>
  <si>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</si>
  <si>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</si>
  <si>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</si>
  <si>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</si>
  <si>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</si>
  <si>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</si>
  <si>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</si>
  <si>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</si>
  <si>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</si>
  <si>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</si>
  <si>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</si>
  <si>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</si>
  <si>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</si>
  <si>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</si>
  <si>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</si>
  <si>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</si>
  <si>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</si>
  <si>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</si>
  <si>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</si>
  <si>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</si>
  <si>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</si>
  <si>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</si>
  <si>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</si>
  <si>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</si>
  <si>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</si>
  <si>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</si>
  <si>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</si>
  <si>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</si>
  <si>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</si>
  <si>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</si>
  <si>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</si>
  <si>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</si>
  <si>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</si>
  <si>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</si>
  <si>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</si>
  <si>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</si>
  <si>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</si>
  <si>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</si>
  <si>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</si>
  <si>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</si>
  <si>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</si>
  <si>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</si>
  <si>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</si>
  <si>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</si>
  <si>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</si>
  <si>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</si>
  <si>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</si>
  <si>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</si>
  <si>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</si>
  <si>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</si>
  <si>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</si>
  <si>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</si>
  <si>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</si>
  <si>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</si>
  <si>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</si>
  <si>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</si>
  <si>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</si>
  <si>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</si>
  <si>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</si>
  <si>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</si>
  <si>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</si>
  <si>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</si>
  <si>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</si>
  <si>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</si>
  <si>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</si>
  <si>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</si>
  <si>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</si>
  <si>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</si>
  <si>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</si>
  <si>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</si>
  <si>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</si>
  <si>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</si>
  <si>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</si>
  <si>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</si>
  <si>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</si>
  <si>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</si>
  <si>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</si>
  <si>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</si>
  <si>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</si>
  <si>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</si>
  <si>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</si>
  <si>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</si>
  <si>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</si>
  <si>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</si>
  <si>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</si>
  <si>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</si>
  <si>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</si>
  <si>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</si>
  <si>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</si>
  <si>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</si>
  <si>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</si>
  <si>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</si>
  <si>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</si>
  <si>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</si>
  <si>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</si>
  <si>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</si>
  <si>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</si>
  <si>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</si>
  <si>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</si>
  <si>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</si>
  <si>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</si>
  <si>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</si>
  <si>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</si>
  <si>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</si>
  <si>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</si>
  <si>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</si>
  <si>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</si>
  <si>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</si>
  <si>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</si>
  <si>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</si>
  <si>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</si>
  <si>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</si>
  <si>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</si>
  <si>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</si>
  <si>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</si>
  <si>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</si>
  <si>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</si>
  <si>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</si>
  <si>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</si>
  <si>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</si>
  <si>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</si>
  <si>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</si>
  <si>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</si>
  <si>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</si>
  <si>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</si>
  <si>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</si>
  <si>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</si>
  <si>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</si>
  <si>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</si>
  <si>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</si>
  <si>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</si>
  <si>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</si>
  <si>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</si>
  <si>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</si>
  <si>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</si>
  <si>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</si>
  <si>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</si>
  <si>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</si>
  <si>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</si>
  <si>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</si>
  <si>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</si>
  <si>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</si>
  <si>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</si>
  <si>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</si>
  <si>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</si>
  <si>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</si>
  <si>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</si>
  <si>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</si>
  <si>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</si>
  <si>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</si>
  <si>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</si>
  <si>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</si>
  <si>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</si>
  <si>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</si>
  <si>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</si>
  <si>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</si>
  <si>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</si>
  <si>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</si>
  <si>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</si>
  <si>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</si>
  <si>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</si>
  <si>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</si>
  <si>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</si>
  <si>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</si>
  <si>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</si>
  <si>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</si>
  <si>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</si>
  <si>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</si>
  <si>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</si>
  <si>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</si>
  <si>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</si>
  <si>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</si>
  <si>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</si>
  <si>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</si>
  <si>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</si>
  <si>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</si>
  <si>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</si>
  <si>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</si>
  <si>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</si>
  <si>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</si>
  <si>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</si>
  <si>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</si>
  <si>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</si>
  <si>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</si>
  <si>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</si>
  <si>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</si>
  <si>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</si>
  <si>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</si>
  <si>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</si>
  <si>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</si>
  <si>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</si>
  <si>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</si>
  <si>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</si>
  <si>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</si>
  <si>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</si>
  <si>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</si>
  <si>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</si>
  <si>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</si>
  <si>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</si>
  <si>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</si>
  <si>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</si>
  <si>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</si>
  <si>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</si>
  <si>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</si>
  <si>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</si>
  <si>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</si>
  <si>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</si>
  <si>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</si>
  <si>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</si>
  <si>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</si>
  <si>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</si>
  <si>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</si>
  <si>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</si>
  <si>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</si>
  <si>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</si>
  <si>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</si>
  <si>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</si>
  <si>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</si>
  <si>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</si>
  <si>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</si>
  <si>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</si>
  <si>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</si>
  <si>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</si>
  <si>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</si>
  <si>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</si>
  <si>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</si>
  <si>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</si>
  <si>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</si>
  <si>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</si>
  <si>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</si>
  <si>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</si>
  <si>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</si>
  <si>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</si>
  <si>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</si>
  <si>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</si>
  <si>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</si>
  <si>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</si>
  <si>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</si>
  <si>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</si>
  <si>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</si>
  <si>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</si>
  <si>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</si>
  <si>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</si>
  <si>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</si>
  <si>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</si>
  <si>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</si>
  <si>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</si>
  <si>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</si>
  <si>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</si>
  <si>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</si>
  <si>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</si>
  <si>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</si>
  <si>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</si>
  <si>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</si>
  <si>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</si>
  <si>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</si>
  <si>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</si>
  <si>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</si>
  <si>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</si>
  <si>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</si>
  <si>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</si>
  <si>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</si>
  <si>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</si>
  <si>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</si>
  <si>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</si>
  <si>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</si>
  <si>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</si>
  <si>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</si>
  <si>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</si>
  <si>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</si>
  <si>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</si>
  <si>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</si>
  <si>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</si>
  <si>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</si>
  <si>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</si>
  <si>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</si>
  <si>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</si>
  <si>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</si>
  <si>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</si>
  <si>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</si>
  <si>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</si>
  <si>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</si>
  <si>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</si>
  <si>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</si>
  <si>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</si>
  <si>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</si>
  <si>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</si>
  <si>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</si>
  <si>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</si>
  <si>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</si>
  <si>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</si>
  <si>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</si>
  <si>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</si>
  <si>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</si>
  <si>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</si>
  <si>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</si>
  <si>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</si>
  <si>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</si>
  <si>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</si>
  <si>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</si>
  <si>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</si>
  <si>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</si>
  <si>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</si>
  <si>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</si>
  <si>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</si>
  <si>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</si>
  <si>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</si>
  <si>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</si>
  <si>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</si>
  <si>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</si>
  <si>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</si>
  <si>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</si>
  <si>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</si>
  <si>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</si>
  <si>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</si>
  <si>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</si>
  <si>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</si>
  <si>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</si>
  <si>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</si>
  <si>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</si>
  <si>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</si>
  <si>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</si>
  <si>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</si>
  <si>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</si>
  <si>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</si>
  <si>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</si>
  <si>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</si>
  <si>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</si>
  <si>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</si>
  <si>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</si>
  <si>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</si>
  <si>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</si>
  <si>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</si>
  <si>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</si>
  <si>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</si>
  <si>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</si>
  <si>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</si>
  <si>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</si>
  <si>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</si>
  <si>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</si>
  <si>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</si>
  <si>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</si>
  <si>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</si>
  <si>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</si>
  <si>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</si>
  <si>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</si>
  <si>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</si>
  <si>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</si>
  <si>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</si>
  <si>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</si>
  <si>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</si>
  <si>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</si>
  <si>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</si>
  <si>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</si>
  <si>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</si>
  <si>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</si>
  <si>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</si>
  <si>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</si>
  <si>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</si>
  <si>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</si>
  <si>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</si>
  <si>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</si>
  <si>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</si>
  <si>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</si>
  <si>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</si>
  <si>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</si>
  <si>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</si>
  <si>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</si>
  <si>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</si>
  <si>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</si>
  <si>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</si>
  <si>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</si>
  <si>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</si>
  <si>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</si>
  <si>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</si>
  <si>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</si>
  <si>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</si>
  <si>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</si>
  <si>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</si>
  <si>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</si>
  <si>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</si>
  <si>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</si>
  <si>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</si>
  <si>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</si>
  <si>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</si>
  <si>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</si>
  <si>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</si>
  <si>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</si>
  <si>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</si>
  <si>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</si>
  <si>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</si>
  <si>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</si>
  <si>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</si>
  <si>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</si>
  <si>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</si>
  <si>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</si>
  <si>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</si>
  <si>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</si>
  <si>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</si>
  <si>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</si>
  <si>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</si>
  <si>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</si>
  <si>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</si>
  <si>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</si>
  <si>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</si>
  <si>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</si>
  <si>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</si>
  <si>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</si>
  <si>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</si>
  <si>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</si>
  <si>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</si>
  <si>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</si>
  <si>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</si>
  <si>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</si>
  <si>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</si>
  <si>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</si>
  <si>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</si>
  <si>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</si>
  <si>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</si>
  <si>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</si>
  <si>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</si>
  <si>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</si>
  <si>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</si>
  <si>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</si>
  <si>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</si>
  <si>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</si>
  <si>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</si>
  <si>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</si>
  <si>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</si>
  <si>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</si>
  <si>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</si>
  <si>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</si>
  <si>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</si>
  <si>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</si>
  <si>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</si>
  <si>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</si>
  <si>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</si>
  <si>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</si>
  <si>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</si>
  <si>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</si>
  <si>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</si>
  <si>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</si>
  <si>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</si>
  <si>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</si>
  <si>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</si>
  <si>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</si>
  <si>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</si>
  <si>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</si>
  <si>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</si>
  <si>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</si>
  <si>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</si>
  <si>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</si>
  <si>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</si>
  <si>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</si>
  <si>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</si>
  <si>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</si>
  <si>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</si>
  <si>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</si>
  <si>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</si>
  <si>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</si>
  <si>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</si>
  <si>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</si>
  <si>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</si>
  <si>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</si>
  <si>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</si>
  <si>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</si>
  <si>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</si>
  <si>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</si>
  <si>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</si>
  <si>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</si>
  <si>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</si>
  <si>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</si>
  <si>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</si>
  <si>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</si>
  <si>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</si>
  <si>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</si>
  <si>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</si>
  <si>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</si>
  <si>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</si>
  <si>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</si>
  <si>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</si>
  <si>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</si>
  <si>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</si>
  <si>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</si>
  <si>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</si>
  <si>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</si>
  <si>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</si>
  <si>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</si>
  <si>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</si>
  <si>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</si>
  <si>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</si>
  <si>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</si>
  <si>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</si>
  <si>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</si>
  <si>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</si>
  <si>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</si>
  <si>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</si>
  <si>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</si>
  <si>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</si>
  <si>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</si>
  <si>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</si>
  <si>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</si>
  <si>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</si>
  <si>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</si>
  <si>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</si>
  <si>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</si>
  <si>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</si>
  <si>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</si>
  <si>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</si>
  <si>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</si>
  <si>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</si>
  <si>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</si>
  <si>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</si>
  <si>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</si>
  <si>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</si>
  <si>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</si>
  <si>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</si>
  <si>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</si>
  <si>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</si>
  <si>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</si>
  <si>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</si>
  <si>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</si>
  <si>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</si>
  <si>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</si>
  <si>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</si>
  <si>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</si>
  <si>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</si>
  <si>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</si>
  <si>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</si>
  <si>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</si>
  <si>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</si>
  <si>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</si>
  <si>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</si>
  <si>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</si>
  <si>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</si>
  <si>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</si>
  <si>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</si>
  <si>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</si>
  <si>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</si>
  <si>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</si>
  <si>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</si>
  <si>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</si>
  <si>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</si>
  <si>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</si>
  <si>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</si>
  <si>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</si>
  <si>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</si>
  <si>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</si>
  <si>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</si>
  <si>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</si>
  <si>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</si>
  <si>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</si>
  <si>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</si>
  <si>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</si>
  <si>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</si>
  <si>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</si>
  <si>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</si>
  <si>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</si>
  <si>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</si>
  <si>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</si>
  <si>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</si>
  <si>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</si>
  <si>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</si>
  <si>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</si>
  <si>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</si>
  <si>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</si>
  <si>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</si>
  <si>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</si>
  <si>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</si>
  <si>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</si>
  <si>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</si>
  <si>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</si>
  <si>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</si>
  <si>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</si>
  <si>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</si>
  <si>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</si>
  <si>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</si>
  <si>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</si>
  <si>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</si>
  <si>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</si>
  <si>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</si>
  <si>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</si>
  <si>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</si>
  <si>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</si>
  <si>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</si>
  <si>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</si>
  <si>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</si>
  <si>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</si>
  <si>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</si>
  <si>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</si>
  <si>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</si>
  <si>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</si>
  <si>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</si>
  <si>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</si>
  <si>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</si>
  <si>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</si>
  <si>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</si>
  <si>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</si>
  <si>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</si>
  <si>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</si>
  <si>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</si>
  <si>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</si>
  <si>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</si>
  <si>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</si>
  <si>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</si>
  <si>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</si>
  <si>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</si>
  <si>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</si>
  <si>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</si>
  <si>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</si>
  <si>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</si>
  <si>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</si>
  <si>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</si>
  <si>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</si>
  <si>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</si>
  <si>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</si>
  <si>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</si>
  <si>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</si>
  <si>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</si>
  <si>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</si>
  <si>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</si>
  <si>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</si>
  <si>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</si>
  <si>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</si>
  <si>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</si>
  <si>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</si>
  <si>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</si>
  <si>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</si>
  <si>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</si>
  <si>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</si>
  <si>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</si>
  <si>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</si>
  <si>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</si>
  <si>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</si>
  <si>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</si>
  <si>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</si>
  <si>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</si>
  <si>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</si>
  <si>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</si>
  <si>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</si>
  <si>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</si>
  <si>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</si>
  <si>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</si>
  <si>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</si>
  <si>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</si>
  <si>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</si>
  <si>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</si>
  <si>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</si>
  <si>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</si>
  <si>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</si>
  <si>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</si>
  <si>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</si>
  <si>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</si>
  <si>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</si>
  <si>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</si>
  <si>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</si>
  <si>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</si>
  <si>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</si>
  <si>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</si>
  <si>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</si>
  <si>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</si>
  <si>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</si>
  <si>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</si>
  <si>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</si>
  <si>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</si>
  <si>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</si>
  <si>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</si>
  <si>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</si>
  <si>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</si>
  <si>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</si>
  <si>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</si>
  <si>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</si>
  <si>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</si>
  <si>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</si>
  <si>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</si>
  <si>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</si>
  <si>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</si>
  <si>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</si>
  <si>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</si>
  <si>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</si>
  <si>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</si>
  <si>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</si>
  <si>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</si>
  <si>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</si>
  <si>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</si>
  <si>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</si>
  <si>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</si>
  <si>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</si>
  <si>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</si>
  <si>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</si>
  <si>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</si>
  <si>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</si>
  <si>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</si>
  <si>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</si>
  <si>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</si>
  <si>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</si>
  <si>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</si>
  <si>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</si>
  <si>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</si>
  <si>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</si>
  <si>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</si>
  <si>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</si>
  <si>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</si>
  <si>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</si>
  <si>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</si>
  <si>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</si>
  <si>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</si>
  <si>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</si>
  <si>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</si>
  <si>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</si>
  <si>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</si>
  <si>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</si>
  <si>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</si>
  <si>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</si>
  <si>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</si>
  <si>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</si>
  <si>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</si>
  <si>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</si>
  <si>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</si>
  <si>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</si>
  <si>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</si>
  <si>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</si>
  <si>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</si>
  <si>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</si>
  <si>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</si>
  <si>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</si>
  <si>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</si>
  <si>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</si>
  <si>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</si>
  <si>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</si>
  <si>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</si>
  <si>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</si>
  <si>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</si>
  <si>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</si>
  <si>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</si>
  <si>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</si>
  <si>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</si>
  <si>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</si>
  <si>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</si>
  <si>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</si>
  <si>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</si>
  <si>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</si>
  <si>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</si>
  <si>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</si>
  <si>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</si>
  <si>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</si>
  <si>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</si>
  <si>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</si>
  <si>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</si>
  <si>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</si>
  <si>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</si>
  <si>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</si>
  <si>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</si>
  <si>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</si>
  <si>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</si>
  <si>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</si>
  <si>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</si>
  <si>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</si>
  <si>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</si>
  <si>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</si>
  <si>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</si>
  <si>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</si>
  <si>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</si>
  <si>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</si>
  <si>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</si>
  <si>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</si>
  <si>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</si>
  <si>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</si>
  <si>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</si>
  <si>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</si>
  <si>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</si>
  <si>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</si>
  <si>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</si>
  <si>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</si>
  <si>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</si>
  <si>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</si>
  <si>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</si>
  <si>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</si>
  <si>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</si>
  <si>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</si>
  <si>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</si>
  <si>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</si>
  <si>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</si>
  <si>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</si>
  <si>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</si>
  <si>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</si>
  <si>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</si>
  <si>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</si>
  <si>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</si>
  <si>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</si>
  <si>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</si>
  <si>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</si>
  <si>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</si>
  <si>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</si>
  <si>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</si>
  <si>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</si>
  <si>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</si>
  <si>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</si>
  <si>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</si>
  <si>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</si>
  <si>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</si>
  <si>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</si>
  <si>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</si>
  <si>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</si>
  <si>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</si>
  <si>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</si>
  <si>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</si>
  <si>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</si>
  <si>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</si>
  <si>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</si>
  <si>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</si>
  <si>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</si>
  <si>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</si>
  <si>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</si>
  <si>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</si>
  <si>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</si>
  <si>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</si>
  <si>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</si>
  <si>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</si>
  <si>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</si>
  <si>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</si>
  <si>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</si>
  <si>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</si>
  <si>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</si>
  <si>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</si>
  <si>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</si>
  <si>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</si>
  <si>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</si>
  <si>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</si>
  <si>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</si>
  <si>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</si>
  <si>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</si>
  <si>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</si>
  <si>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</si>
  <si>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</si>
  <si>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</si>
  <si>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</si>
  <si>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</si>
  <si>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</si>
  <si>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</si>
  <si>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</si>
  <si>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</si>
  <si>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</si>
  <si>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</si>
  <si>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</si>
  <si>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</si>
  <si>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</si>
  <si>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</si>
  <si>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</si>
  <si>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</si>
  <si>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</si>
  <si>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</si>
  <si>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</si>
  <si>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</si>
  <si>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</si>
  <si>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</si>
  <si>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</si>
  <si>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</si>
  <si>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</si>
  <si>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</si>
  <si>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</si>
  <si>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</si>
  <si>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</si>
  <si>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</si>
  <si>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</si>
  <si>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</si>
  <si>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</si>
  <si>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</si>
  <si>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</si>
  <si>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</si>
  <si>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</si>
  <si>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</si>
  <si>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</si>
  <si>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</si>
  <si>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</si>
  <si>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</si>
  <si>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</si>
  <si>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</si>
  <si>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</si>
  <si>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</si>
  <si>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</si>
  <si>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</si>
  <si>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</si>
  <si>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</si>
  <si>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</si>
  <si>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</si>
  <si>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</si>
  <si>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</si>
  <si>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</si>
  <si>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</si>
  <si>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</si>
  <si>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</si>
  <si>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</si>
  <si>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</si>
  <si>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</si>
  <si>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</si>
  <si>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</si>
  <si>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</si>
  <si>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</si>
  <si>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</si>
  <si>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</si>
  <si>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</si>
  <si>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</si>
  <si>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</si>
  <si>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</si>
  <si>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</si>
  <si>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</si>
  <si>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</si>
  <si>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</si>
  <si>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</si>
  <si>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</si>
  <si>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</si>
  <si>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</si>
  <si>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</si>
  <si>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</si>
  <si>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</si>
  <si>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</si>
  <si>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</si>
  <si>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</si>
  <si>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</si>
  <si>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</si>
  <si>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</si>
  <si>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</si>
  <si>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</si>
  <si>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</si>
  <si>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</si>
  <si>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</si>
  <si>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</si>
  <si>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</si>
  <si>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</si>
  <si>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</si>
  <si>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</si>
  <si>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</si>
  <si>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</si>
  <si>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</si>
  <si>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</si>
  <si>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</si>
  <si>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</si>
  <si>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</si>
  <si>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</si>
  <si>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</si>
  <si>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</si>
  <si>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</si>
  <si>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</si>
  <si>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</si>
  <si>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</si>
  <si>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</si>
  <si>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</si>
  <si>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</si>
  <si>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</si>
  <si>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</si>
  <si>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</si>
  <si>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</si>
  <si>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</si>
  <si>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</si>
  <si>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</si>
  <si>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</si>
  <si>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</si>
  <si>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</si>
  <si>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</si>
  <si>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</si>
  <si>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</si>
  <si>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</si>
  <si>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</si>
  <si>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</si>
  <si>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</si>
  <si>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</si>
  <si>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</si>
  <si>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</si>
  <si>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</si>
  <si>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</si>
  <si>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</si>
  <si>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</si>
  <si>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</si>
  <si>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</si>
  <si>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</si>
  <si>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</si>
  <si>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</si>
  <si>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</si>
  <si>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</si>
  <si>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</si>
  <si>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</si>
  <si>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</si>
  <si>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</si>
  <si>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</si>
  <si>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</si>
  <si>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</si>
  <si>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</si>
  <si>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</si>
  <si>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</si>
  <si>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</si>
  <si>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</si>
  <si>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</si>
  <si>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</si>
  <si>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</si>
  <si>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</si>
  <si>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</si>
  <si>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</si>
  <si>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</si>
  <si>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</si>
  <si>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</si>
  <si>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</si>
  <si>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</si>
  <si>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</si>
  <si>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</si>
  <si>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</si>
  <si>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</si>
  <si>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</si>
  <si>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</si>
  <si>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</si>
  <si>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</si>
  <si>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</si>
  <si>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</si>
  <si>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</si>
  <si>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</si>
  <si>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</si>
  <si>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</si>
  <si>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</si>
  <si>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</si>
  <si>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</si>
  <si>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</si>
  <si>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</si>
  <si>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</si>
  <si>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</si>
  <si>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</si>
  <si>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</si>
  <si>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</si>
  <si>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</si>
  <si>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</si>
  <si>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</si>
  <si>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</si>
  <si>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</si>
  <si>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</si>
  <si>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</si>
  <si>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</si>
  <si>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</si>
  <si>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</si>
  <si>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</si>
  <si>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</si>
  <si>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</si>
  <si>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</si>
  <si>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</si>
  <si>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</si>
  <si>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</si>
  <si>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</si>
  <si>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</si>
  <si>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</si>
  <si>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</si>
  <si>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</si>
  <si>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</si>
  <si>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</si>
  <si>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</si>
  <si>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</si>
  <si>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</si>
  <si>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</si>
  <si>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</si>
  <si>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</si>
  <si>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</si>
  <si>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</si>
  <si>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</si>
  <si>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</si>
  <si>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</si>
  <si>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</si>
  <si>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</si>
  <si>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</si>
  <si>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</si>
  <si>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</si>
  <si>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</si>
  <si>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</si>
  <si>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</si>
  <si>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</si>
  <si>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</si>
  <si>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</si>
  <si>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</si>
  <si>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</si>
  <si>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</si>
  <si>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</si>
  <si>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</si>
  <si>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</si>
  <si>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</si>
  <si>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</si>
  <si>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</si>
  <si>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</si>
  <si>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</si>
  <si>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</si>
  <si>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</si>
  <si>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</si>
  <si>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</si>
  <si>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</si>
  <si>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</si>
  <si>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</si>
  <si>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</si>
  <si>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</si>
  <si>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</si>
  <si>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</si>
  <si>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</si>
  <si>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</si>
  <si>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</si>
  <si>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</si>
  <si>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</si>
  <si>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</si>
  <si>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</si>
  <si>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</si>
  <si>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</si>
  <si>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</si>
  <si>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</si>
  <si>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</si>
  <si>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</si>
  <si>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</si>
  <si>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</si>
  <si>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</si>
  <si>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</si>
  <si>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</si>
  <si>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</si>
  <si>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</si>
  <si>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</si>
  <si>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</si>
  <si>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</si>
  <si>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</si>
  <si>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</si>
  <si>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</si>
  <si>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</si>
  <si>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</si>
  <si>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</si>
  <si>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</si>
  <si>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</si>
  <si>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</si>
  <si>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</si>
  <si>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</si>
  <si>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</si>
  <si>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</si>
  <si>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</si>
  <si>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</si>
  <si>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</si>
  <si>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</si>
  <si>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</si>
  <si>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</si>
  <si>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</si>
  <si>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</si>
  <si>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</si>
  <si>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</si>
  <si>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</si>
  <si>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</si>
  <si>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</si>
  <si>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</si>
  <si>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</si>
  <si>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</si>
  <si>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</si>
  <si>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</si>
  <si>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</si>
  <si>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</si>
  <si>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</si>
  <si>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</si>
  <si>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</si>
  <si>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</si>
  <si>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</si>
  <si>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</si>
  <si>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</si>
  <si>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</si>
  <si>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</si>
  <si>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</si>
  <si>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</si>
  <si>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</si>
  <si>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</si>
  <si>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</si>
  <si>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</si>
  <si>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</si>
  <si>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</si>
  <si>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</si>
  <si>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</si>
  <si>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</si>
  <si>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</si>
  <si>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</si>
  <si>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</si>
  <si>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</si>
  <si>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</si>
  <si>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</si>
  <si>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</si>
  <si>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</si>
  <si>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</si>
  <si>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</si>
  <si>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</si>
  <si>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</si>
  <si>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</si>
  <si>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</si>
  <si>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</si>
  <si>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</si>
  <si>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</si>
  <si>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</si>
  <si>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</si>
  <si>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</si>
  <si>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</si>
  <si>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</si>
  <si>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</si>
  <si>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</si>
  <si>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</si>
  <si>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</si>
  <si>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</si>
  <si>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</si>
  <si>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</si>
  <si>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</si>
  <si>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</si>
  <si>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</si>
  <si>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</si>
  <si>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</si>
  <si>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</si>
  <si>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</si>
  <si>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</si>
  <si>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</si>
  <si>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</si>
  <si>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</si>
  <si>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</si>
  <si>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</si>
  <si>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</si>
  <si>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</si>
  <si>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</si>
  <si>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</si>
  <si>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</si>
  <si>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</si>
  <si>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</si>
  <si>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</si>
  <si>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</si>
  <si>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</si>
  <si>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</si>
  <si>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</si>
  <si>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</si>
  <si>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</si>
  <si>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</si>
  <si>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</si>
  <si>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</si>
  <si>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</si>
  <si>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</si>
  <si>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</si>
  <si>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</si>
  <si>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</si>
  <si>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</si>
  <si>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</si>
  <si>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</si>
  <si>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</si>
  <si>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</si>
  <si>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</si>
  <si>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</si>
  <si>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</si>
  <si>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</si>
  <si>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</si>
  <si>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</si>
  <si>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</si>
  <si>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</si>
  <si>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</si>
  <si>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</si>
  <si>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</si>
  <si>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</si>
  <si>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</si>
  <si>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</si>
  <si>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</si>
  <si>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</si>
  <si>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</si>
  <si>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</si>
  <si>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</si>
  <si>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</si>
  <si>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</si>
  <si>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</si>
  <si>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</si>
  <si>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</si>
  <si>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</si>
  <si>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</si>
  <si>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</si>
  <si>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</si>
  <si>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</si>
  <si>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</si>
  <si>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</si>
  <si>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</si>
  <si>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</si>
  <si>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</si>
  <si>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</si>
  <si>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</si>
  <si>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</si>
  <si>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</si>
  <si>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</si>
  <si>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</si>
  <si>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</si>
  <si>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</si>
  <si>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</si>
  <si>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</si>
  <si>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</si>
  <si>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</si>
  <si>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</si>
  <si>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</si>
  <si>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</si>
  <si>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</si>
  <si>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</si>
  <si>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</si>
  <si>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</si>
  <si>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</si>
  <si>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</si>
  <si>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</si>
  <si>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</si>
  <si>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</si>
  <si>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</si>
  <si>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</si>
  <si>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</si>
  <si>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</si>
  <si>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</si>
  <si>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</si>
  <si>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</si>
  <si>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</si>
  <si>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</si>
  <si>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</si>
  <si>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</si>
  <si>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</si>
  <si>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</si>
  <si>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</si>
  <si>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</si>
  <si>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</si>
  <si>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</si>
  <si>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</si>
  <si>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</si>
  <si>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</si>
  <si>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</si>
  <si>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</si>
  <si>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</si>
  <si>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</si>
  <si>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</si>
  <si>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</si>
  <si>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</si>
  <si>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</si>
  <si>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</si>
  <si>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</si>
  <si>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</si>
  <si>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</si>
  <si>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</si>
  <si>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</si>
  <si>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</si>
  <si>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</si>
  <si>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</si>
  <si>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</si>
  <si>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</si>
  <si>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</si>
  <si>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</si>
  <si>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</si>
  <si>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</si>
  <si>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</si>
  <si>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</si>
  <si>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</si>
  <si>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</si>
  <si>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</si>
  <si>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</si>
  <si>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</si>
  <si>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</si>
  <si>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</si>
  <si>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</si>
  <si>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</si>
  <si>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</si>
  <si>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</si>
  <si>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</si>
  <si>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</si>
  <si>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</si>
  <si>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</si>
  <si>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</si>
  <si>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</si>
  <si>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</si>
  <si>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</si>
  <si>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</si>
  <si>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</si>
  <si>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</si>
  <si>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</si>
  <si>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</si>
  <si>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</si>
  <si>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</si>
  <si>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</si>
  <si>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</si>
  <si>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</si>
  <si>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</si>
  <si>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</si>
  <si>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</si>
  <si>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</si>
  <si>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</si>
  <si>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</si>
  <si>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</si>
  <si>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</si>
  <si>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</si>
  <si>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</si>
  <si>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</si>
  <si>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</si>
  <si>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</si>
  <si>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</si>
  <si>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</si>
  <si>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</si>
  <si>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</si>
  <si>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</si>
  <si>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</si>
  <si>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</si>
  <si>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</si>
  <si>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</si>
  <si>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</si>
  <si>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</si>
  <si>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</si>
  <si>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</si>
  <si>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</si>
  <si>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</si>
  <si>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</si>
  <si>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</si>
  <si>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</si>
  <si>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</si>
  <si>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</si>
  <si>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</si>
  <si>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</si>
  <si>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</si>
  <si>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</si>
  <si>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</si>
  <si>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</si>
  <si>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</si>
  <si>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</si>
  <si>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</si>
  <si>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</si>
  <si>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</si>
  <si>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</si>
  <si>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</si>
  <si>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</si>
  <si>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</si>
  <si>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</si>
  <si>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</si>
  <si>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</si>
  <si>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</si>
  <si>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</si>
  <si>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</si>
  <si>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</si>
  <si>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</si>
  <si>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</si>
  <si>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</si>
  <si>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</si>
  <si>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</si>
  <si>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</si>
  <si>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</si>
  <si>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</si>
  <si>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</si>
  <si>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</si>
  <si>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</si>
  <si>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</si>
  <si>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</si>
  <si>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</si>
  <si>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</si>
  <si>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</si>
  <si>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</si>
  <si>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</si>
  <si>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</si>
  <si>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</si>
  <si>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</si>
  <si>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</si>
  <si>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</si>
  <si>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</si>
  <si>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</si>
  <si>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</si>
  <si>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</si>
  <si>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</si>
  <si>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</si>
  <si>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</si>
  <si>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</si>
  <si>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</si>
  <si>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</si>
  <si>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</si>
  <si>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</si>
  <si>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</si>
  <si>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</si>
  <si>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</si>
  <si>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</si>
  <si>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</si>
  <si>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</si>
  <si>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</si>
  <si>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</si>
  <si>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</si>
  <si>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</si>
  <si>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</si>
  <si>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</si>
  <si>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</si>
  <si>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</si>
  <si>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</si>
  <si>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</si>
  <si>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</si>
  <si>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</si>
  <si>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</si>
  <si>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</si>
  <si>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</si>
  <si>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</si>
  <si>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</si>
  <si>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</si>
  <si>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</si>
  <si>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</si>
  <si>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</si>
  <si>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</si>
  <si>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</si>
  <si>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</si>
  <si>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</si>
  <si>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</si>
  <si>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</si>
  <si>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</si>
  <si>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</si>
  <si>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</si>
  <si>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</si>
  <si>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</si>
  <si>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</si>
  <si>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</si>
  <si>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</si>
  <si>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</si>
  <si>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</si>
  <si>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</si>
  <si>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</si>
  <si>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</si>
  <si>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</si>
  <si>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</si>
  <si>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</si>
  <si>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</si>
  <si>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</si>
  <si>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</si>
  <si>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</si>
  <si>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</si>
  <si>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</si>
  <si>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</si>
  <si>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</si>
  <si>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</si>
  <si>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</si>
  <si>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</si>
  <si>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</si>
  <si>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</si>
  <si>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</si>
  <si>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</si>
  <si>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</si>
  <si>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</si>
  <si>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</si>
  <si>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</si>
  <si>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</si>
  <si>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</si>
  <si>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</si>
  <si>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</si>
  <si>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</si>
  <si>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</si>
  <si>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</si>
  <si>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</si>
  <si>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</si>
  <si>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</si>
  <si>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</si>
  <si>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</si>
  <si>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</si>
  <si>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</si>
  <si>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</si>
  <si>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</si>
  <si>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</si>
  <si>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</si>
  <si>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</si>
  <si>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</si>
  <si>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</si>
  <si>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</si>
  <si>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</si>
  <si>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</si>
  <si>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</si>
  <si>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</si>
  <si>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</si>
  <si>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</si>
  <si>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</si>
  <si>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</si>
  <si>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</si>
  <si>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</si>
  <si>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</si>
  <si>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</si>
  <si>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</si>
  <si>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</si>
  <si>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</si>
  <si>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</si>
  <si>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</si>
  <si>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</si>
  <si>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</si>
  <si>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</si>
  <si>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</si>
  <si>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</si>
  <si>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</si>
  <si>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</si>
  <si>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</si>
  <si>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</si>
  <si>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</si>
  <si>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</si>
  <si>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</si>
  <si>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</si>
  <si>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</si>
  <si>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</si>
  <si>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</si>
  <si>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</si>
  <si>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</si>
  <si>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</si>
  <si>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</si>
  <si>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</si>
  <si>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</si>
  <si>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</si>
  <si>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</si>
  <si>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</si>
  <si>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</si>
  <si>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</si>
  <si>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</si>
  <si>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</si>
  <si>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</si>
  <si>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</si>
  <si>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</si>
  <si>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</si>
  <si>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</si>
  <si>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</si>
  <si>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</si>
  <si>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</si>
  <si>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</si>
  <si>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</si>
  <si>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</si>
  <si>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</si>
  <si>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</si>
  <si>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</si>
  <si>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</si>
  <si>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</si>
  <si>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</si>
  <si>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</si>
  <si>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</si>
  <si>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</si>
  <si>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</si>
  <si>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</si>
  <si>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</si>
  <si>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</si>
  <si>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</si>
  <si>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</si>
  <si>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</si>
  <si>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</si>
  <si>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</si>
  <si>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</si>
  <si>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</si>
  <si>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</si>
  <si>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</si>
  <si>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</si>
  <si>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</si>
  <si>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</si>
  <si>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</si>
  <si>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</si>
  <si>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</si>
  <si>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</si>
  <si>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</si>
  <si>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</si>
  <si>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</si>
  <si>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</si>
  <si>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</si>
  <si>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</si>
  <si>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</si>
  <si>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</si>
  <si>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</si>
  <si>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</si>
  <si>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</si>
  <si>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</si>
  <si>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</si>
  <si>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</si>
  <si>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</si>
  <si>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</si>
  <si>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</si>
  <si>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</si>
  <si>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</si>
  <si>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</si>
  <si>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</si>
  <si>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</si>
  <si>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</si>
  <si>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</si>
  <si>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</si>
  <si>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</si>
  <si>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</si>
  <si>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</si>
  <si>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</si>
  <si>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</si>
  <si>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</si>
  <si>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</si>
  <si>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</si>
  <si>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</si>
  <si>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</si>
  <si>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</si>
  <si>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</si>
  <si>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</si>
  <si>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</si>
  <si>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</si>
  <si>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</si>
  <si>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</si>
  <si>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</si>
  <si>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</si>
  <si>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</si>
  <si>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</si>
  <si>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</si>
  <si>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</si>
  <si>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</si>
  <si>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</si>
  <si>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</si>
  <si>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</si>
  <si>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</si>
  <si>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</si>
  <si>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</si>
  <si>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</si>
  <si>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</si>
  <si>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</si>
  <si>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</si>
  <si>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</si>
  <si>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</si>
  <si>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</si>
  <si>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</si>
  <si>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</si>
  <si>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</si>
  <si>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</si>
  <si>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</si>
  <si>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</si>
  <si>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</si>
  <si>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</si>
  <si>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</si>
  <si>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</si>
  <si>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</si>
  <si>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</si>
  <si>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</si>
  <si>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</si>
  <si>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</si>
  <si>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</si>
  <si>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</si>
  <si>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</si>
  <si>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</si>
  <si>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</si>
  <si>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</si>
  <si>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</si>
  <si>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</si>
  <si>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</si>
  <si>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</si>
  <si>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</si>
  <si>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</si>
  <si>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</si>
  <si>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</si>
  <si>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</si>
  <si>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</si>
  <si>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</si>
  <si>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</si>
  <si>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</si>
  <si>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</si>
  <si>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</si>
  <si>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</si>
  <si>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</si>
  <si>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</si>
  <si>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</si>
  <si>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</si>
  <si>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</si>
  <si>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</si>
  <si>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</si>
  <si>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</si>
  <si>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</si>
  <si>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</si>
  <si>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</si>
  <si>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</si>
  <si>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</si>
  <si>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</si>
  <si>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</si>
  <si>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</si>
  <si>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</si>
  <si>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</si>
  <si>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</si>
  <si>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</si>
  <si>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</si>
  <si>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</si>
  <si>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</si>
  <si>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</si>
  <si>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</si>
  <si>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</si>
  <si>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</si>
  <si>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</si>
  <si>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</si>
  <si>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</si>
  <si>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</si>
  <si>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</si>
  <si>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</si>
  <si>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</si>
  <si>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</si>
  <si>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</si>
  <si>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</si>
  <si>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</si>
  <si>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</si>
  <si>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</si>
  <si>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</si>
  <si>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</si>
  <si>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</si>
  <si>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</si>
  <si>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</si>
  <si>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</si>
  <si>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</si>
  <si>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</si>
  <si>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</si>
  <si>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</si>
  <si>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</si>
  <si>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</si>
  <si>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</si>
  <si>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</si>
  <si>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</si>
  <si>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</si>
  <si>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</si>
  <si>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</si>
  <si>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</si>
  <si>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</si>
  <si>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</si>
  <si>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</si>
  <si>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</si>
  <si>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</si>
  <si>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</si>
  <si>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</si>
  <si>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</si>
  <si>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</si>
  <si>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</si>
  <si>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</si>
  <si>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</si>
  <si>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</si>
  <si>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</si>
  <si>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</si>
  <si>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</si>
  <si>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</si>
  <si>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</si>
  <si>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</si>
  <si>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</si>
  <si>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</si>
  <si>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</si>
  <si>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</si>
  <si>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</si>
  <si>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</si>
  <si>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</si>
  <si>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</si>
  <si>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</si>
  <si>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</si>
  <si>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</si>
  <si>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</si>
  <si>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</si>
  <si>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</si>
  <si>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</si>
  <si>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</si>
  <si>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</si>
  <si>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</si>
  <si>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</si>
  <si>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</si>
  <si>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</si>
  <si>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</si>
  <si>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</si>
  <si>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</si>
  <si>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</si>
  <si>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</si>
  <si>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</si>
  <si>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</si>
  <si>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</si>
  <si>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</si>
  <si>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</si>
  <si>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</si>
  <si>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</si>
  <si>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</si>
  <si>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</si>
  <si>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</si>
  <si>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</si>
  <si>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</si>
  <si>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</si>
  <si>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</si>
  <si>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</si>
  <si>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</si>
  <si>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</si>
  <si>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</si>
  <si>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</si>
  <si>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</si>
  <si>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</si>
  <si>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</si>
  <si>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</si>
  <si>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</si>
  <si>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</si>
  <si>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</si>
  <si>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</si>
  <si>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</si>
  <si>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</si>
  <si>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</si>
  <si>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</si>
  <si>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</si>
  <si>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</si>
  <si>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</si>
  <si>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</si>
  <si>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</si>
  <si>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</si>
  <si>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</si>
  <si>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</si>
  <si>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</si>
  <si>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</si>
  <si>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</si>
  <si>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</si>
  <si>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</si>
  <si>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</si>
  <si>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</si>
  <si>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</si>
  <si>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</si>
  <si>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</si>
  <si>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</si>
  <si>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</si>
  <si>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</si>
  <si>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</si>
  <si>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</si>
  <si>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</si>
  <si>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</si>
  <si>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</si>
  <si>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</si>
  <si>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</si>
  <si>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</si>
  <si>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</si>
  <si>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</si>
  <si>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</si>
  <si>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</si>
  <si>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</si>
  <si>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</si>
  <si>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</si>
  <si>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</si>
  <si>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</si>
  <si>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</si>
  <si>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</si>
  <si>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</si>
  <si>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</si>
  <si>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</si>
  <si>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</si>
  <si>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</si>
  <si>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</si>
  <si>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</si>
  <si>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</si>
  <si>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</si>
  <si>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</si>
  <si>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</si>
  <si>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</si>
  <si>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</si>
  <si>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</si>
  <si>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</si>
  <si>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</si>
  <si>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</si>
  <si>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</si>
  <si>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</si>
  <si>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</si>
  <si>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</si>
  <si>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</si>
  <si>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</si>
  <si>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</si>
  <si>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</si>
  <si>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</si>
  <si>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</si>
  <si>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</si>
  <si>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</si>
  <si>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</si>
  <si>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</si>
  <si>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</si>
  <si>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</si>
  <si>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</si>
  <si>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</si>
  <si>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</si>
  <si>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</si>
  <si>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</si>
  <si>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</si>
  <si>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</si>
  <si>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</si>
  <si>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</si>
  <si>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</si>
  <si>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</si>
  <si>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</si>
  <si>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</si>
  <si>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</si>
  <si>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</si>
  <si>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</si>
  <si>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</si>
  <si>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</si>
  <si>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</si>
  <si>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</si>
  <si>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</si>
  <si>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</si>
  <si>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</si>
  <si>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</si>
  <si>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</si>
  <si>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</si>
  <si>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</si>
  <si>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</si>
  <si>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</si>
  <si>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</si>
  <si>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</si>
  <si>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</si>
  <si>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</si>
  <si>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</si>
  <si>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</si>
  <si>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</si>
  <si>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</si>
  <si>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</si>
  <si>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</si>
  <si>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</si>
  <si>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</si>
  <si>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</si>
  <si>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LEZERT AU PORT DE LA BESSE</t>
  </si>
  <si>
    <t>LE LEZERT</t>
  </si>
  <si>
    <t>05125200</t>
  </si>
  <si>
    <t>18310006400033</t>
  </si>
  <si>
    <t>Agence de l'Eau Adour-Garonne</t>
  </si>
  <si>
    <t>34255833500077</t>
  </si>
  <si>
    <t>AQUASCOP BIOLOGIE site de Monptellier</t>
  </si>
  <si>
    <t>IBMR-19-M127</t>
  </si>
  <si>
    <t>LISA MORENO, ELSA DAY</t>
  </si>
  <si>
    <t>IBMR standard</t>
  </si>
  <si>
    <t>DROITE</t>
  </si>
  <si>
    <t>ETIAGE NORMAL</t>
  </si>
  <si>
    <t>FAIBLEMENT NUAGEUX</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</si>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</sst>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635927</v>
      </c>
      <c r="G10" s="97"/>
      <c r="H10" s="98"/>
    </row>
    <row r="11" spans="1:8" ht="15">
      <c r="A11" s="10" t="s">
        <v>2277</v>
      </c>
      <c r="B11" s="47">
        <v>43719</v>
      </c>
      <c r="D11" s="10" t="s">
        <v>2280</v>
      </c>
      <c r="E11" s="52">
        <v>6340959</v>
      </c>
      <c r="G11" s="97"/>
      <c r="H11" s="98"/>
    </row>
    <row r="12" spans="1:8" ht="15">
      <c r="A12" s="10" t="s">
        <v>2283</v>
      </c>
      <c r="B12" s="52" t="s">
        <v>5294</v>
      </c>
      <c r="D12" s="10" t="s">
        <v>2281</v>
      </c>
      <c r="E12" s="52">
        <v>635848</v>
      </c>
      <c r="G12" s="99"/>
      <c r="H12" s="100"/>
    </row>
    <row r="13" spans="1:5" ht="17.25" customHeight="1" thickBot="1">
      <c r="A13" s="2"/>
      <c r="B13" s="55"/>
      <c r="D13" s="10" t="s">
        <v>2282</v>
      </c>
      <c r="E13" s="52">
        <v>6340909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635927</v>
      </c>
    </row>
    <row r="18" spans="1:3" ht="15">
      <c r="A18" s="111"/>
      <c r="B18" s="49" t="s">
        <v>2267</v>
      </c>
      <c r="C18" s="61">
        <f>E11</f>
        <v>6340959</v>
      </c>
    </row>
    <row r="19" spans="1:2" ht="15">
      <c r="A19" s="3" t="s">
        <v>2063</v>
      </c>
      <c r="B19" s="29">
        <v>239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69</v>
      </c>
      <c r="D35" s="28" t="s">
        <v>2284</v>
      </c>
      <c r="E35" s="32">
        <v>31</v>
      </c>
    </row>
    <row r="36" spans="1:5" s="7" customFormat="1" ht="15" customHeight="1">
      <c r="A36" s="5" t="s">
        <v>2113</v>
      </c>
      <c r="B36" s="30">
        <v>70</v>
      </c>
      <c r="C36" s="6"/>
      <c r="D36" s="8" t="s">
        <v>2112</v>
      </c>
      <c r="E36" s="30">
        <v>30</v>
      </c>
    </row>
    <row r="37" spans="1:5" s="7" customFormat="1" ht="15" customHeight="1">
      <c r="A37" s="5" t="s">
        <v>2111</v>
      </c>
      <c r="B37" s="30">
        <v>6.8</v>
      </c>
      <c r="C37" s="6"/>
      <c r="D37" s="8" t="s">
        <v>2110</v>
      </c>
      <c r="E37" s="30">
        <v>7.2</v>
      </c>
    </row>
    <row r="38" spans="1:5" s="7" customFormat="1" ht="15" customHeight="1">
      <c r="A38" s="5" t="s">
        <v>2115</v>
      </c>
      <c r="B38" s="30">
        <v>6</v>
      </c>
      <c r="C38" s="6"/>
      <c r="D38" s="8" t="s">
        <v>2115</v>
      </c>
      <c r="E38" s="30">
        <v>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4</v>
      </c>
      <c r="C75" s="6"/>
      <c r="D75" s="10" t="s">
        <v>2081</v>
      </c>
      <c r="E75" s="9">
        <v>5</v>
      </c>
    </row>
    <row r="76" spans="1:5" s="15" customFormat="1" ht="15">
      <c r="A76" s="3" t="s">
        <v>2080</v>
      </c>
      <c r="B76" s="9">
        <v>4</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v>
      </c>
      <c r="E97" s="35">
        <v>1.5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v>0.01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1</v>
      </c>
      <c r="E99" s="35">
        <v>0.5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3</v>
      </c>
      <c r="E100" s="35">
        <v>5</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v>0.01</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0.2</v>
      </c>
      <c r="E102" s="35">
        <v>0.05</v>
      </c>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v>0.01</v>
      </c>
      <c r="E103" s="35">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0.2</v>
      </c>
      <c r="E104" s="35">
        <v>1</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0.2</v>
      </c>
      <c r="E105" s="35"/>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0.03</v>
      </c>
      <c r="E107" s="35"/>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0.04</v>
      </c>
      <c r="E108" s="35"/>
      <c r="F108" s="35" t="s">
        <v>2290</v>
      </c>
      <c r="G108" s="79"/>
      <c r="H108" s="80"/>
    </row>
    <row r="109" spans="1:8" ht="15">
      <c r="A109" s="33" t="s">
        <v>703</v>
      </c>
      <c r="B109" s="20" t="str">
        <f>IF(A109="NEWCOD",IF(ISBLANK(G109),"renseigner le champ 'Nouveau taxon'",G109),VLOOKUP(A109,'Ref Taxo'!A:B,2,FALSE))</f>
        <v>Oxyrrhynchium speciosum</v>
      </c>
      <c r="C109" s="21">
        <f>IF(A109="NEWCOD",IF(ISBLANK(H109),"NoCod",H109),VLOOKUP(A109,'Ref Taxo'!A:D,4,FALSE))</f>
        <v>30099</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0.01</v>
      </c>
      <c r="E110" s="35"/>
      <c r="F110" s="35" t="s">
        <v>2290</v>
      </c>
      <c r="G110" s="79"/>
      <c r="H110" s="80"/>
    </row>
    <row r="111" spans="1:8" ht="15">
      <c r="A111" s="33" t="s">
        <v>1928</v>
      </c>
      <c r="B111" s="20" t="str">
        <f>IF(A111="NEWCOD",IF(ISBLANK(G111),"renseigner le champ 'Nouveau taxon'",G111),VLOOKUP(A111,'Ref Taxo'!A:B,2,FALSE))</f>
        <v>Thamnobryum alopecurum</v>
      </c>
      <c r="C111" s="21">
        <f>IF(A111="NEWCOD",IF(ISBLANK(H111),"NoCod",H111),VLOOKUP(A111,'Ref Taxo'!A:D,4,FALSE))</f>
        <v>1344</v>
      </c>
      <c r="D111" s="34">
        <v>0.04</v>
      </c>
      <c r="E111" s="35"/>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0.01</v>
      </c>
      <c r="E112" s="35">
        <v>0.01</v>
      </c>
      <c r="F112" s="35" t="s">
        <v>2290</v>
      </c>
      <c r="G112" s="79"/>
      <c r="H112" s="80"/>
    </row>
    <row r="113" spans="1:8" ht="15">
      <c r="A113" s="33" t="s">
        <v>1345</v>
      </c>
      <c r="B113" s="20" t="str">
        <f>IF(A113="NEWCOD",IF(ISBLANK(G113),"renseigner le champ 'Nouveau taxon'",G113),VLOOKUP(A113,'Ref Taxo'!A:B,2,FALSE))</f>
        <v>Persicaria hydropiper</v>
      </c>
      <c r="C113" s="21">
        <f>IF(A113="NEWCOD",IF(ISBLANK(H113),"NoCod",H113),VLOOKUP(A113,'Ref Taxo'!A:D,4,FALSE))</f>
        <v>31021</v>
      </c>
      <c r="D113" s="34">
        <v>0.01</v>
      </c>
      <c r="E113" s="35"/>
      <c r="F113" s="35" t="s">
        <v>2290</v>
      </c>
      <c r="G113" s="79"/>
      <c r="H113" s="80"/>
    </row>
    <row r="114" spans="1:8" ht="15">
      <c r="A114" s="33" t="s">
        <v>1016</v>
      </c>
      <c r="B114" s="20" t="str">
        <f>IF(A114="NEWCOD",IF(ISBLANK(G114),"renseigner le champ 'Nouveau taxon'",G114),VLOOKUP(A114,'Ref Taxo'!A:B,2,FALSE))</f>
        <v>Leersia oryzoides</v>
      </c>
      <c r="C114" s="21">
        <f>IF(A114="NEWCOD",IF(ISBLANK(H114),"NoCod",H114),VLOOKUP(A114,'Ref Taxo'!A:D,4,FALSE))</f>
        <v>1569</v>
      </c>
      <c r="D114" s="34"/>
      <c r="E114" s="35">
        <v>0.01</v>
      </c>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v>0.01</v>
      </c>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2020-09-25T14:20:20Z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