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6100" sheetId="2" r:id="rId2"/>
    <sheet name="Mises à jour" sheetId="3" r:id="rId3"/>
  </sheets>
  <definedNames/>
  <calcPr calcId="145621"/>
</workbook>
</file>

<file path=xl/sharedStrings.xml><?xml version="1.0" encoding="utf-8"?>
<sst xmlns="http://schemas.openxmlformats.org/spreadsheetml/2006/main" count="6482" uniqueCount="5303">
  <si>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</si>
  <si>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</si>
  <si>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</si>
  <si>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</si>
  <si>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</si>
  <si>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</si>
  <si>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</si>
  <si>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</si>
  <si>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</si>
  <si>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</si>
  <si>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</si>
  <si>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</si>
  <si>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</si>
  <si>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</si>
  <si>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</si>
  <si>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</si>
  <si>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</si>
  <si>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</si>
  <si>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</si>
  <si>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</si>
  <si>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</si>
  <si>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</si>
  <si>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</si>
  <si>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</si>
  <si>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</si>
  <si>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</si>
  <si>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</si>
  <si>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</si>
  <si>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</si>
  <si>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</si>
  <si>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</si>
  <si>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</si>
  <si>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</si>
  <si>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</si>
  <si>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</si>
  <si>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</si>
  <si>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</si>
  <si>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</si>
  <si>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</si>
  <si>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</si>
  <si>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</si>
  <si>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</si>
  <si>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</si>
  <si>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</si>
  <si>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</si>
  <si>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</si>
  <si>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</si>
  <si>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</si>
  <si>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</si>
  <si>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</si>
  <si>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</si>
  <si>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</si>
  <si>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</si>
  <si>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</si>
  <si>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</si>
  <si>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</si>
  <si>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</si>
  <si>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</si>
  <si>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</si>
  <si>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</si>
  <si>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</si>
  <si>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</si>
  <si>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</si>
  <si>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</si>
  <si>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</si>
  <si>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</si>
  <si>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</si>
  <si>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</si>
  <si>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</si>
  <si>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</si>
  <si>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</si>
  <si>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</si>
  <si>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</si>
  <si>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</si>
  <si>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</si>
  <si>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</si>
  <si>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</si>
  <si>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</si>
  <si>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</si>
  <si>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</si>
  <si>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</si>
  <si>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</si>
  <si>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</si>
  <si>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</si>
  <si>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</si>
  <si>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</si>
  <si>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</si>
  <si>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</si>
  <si>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</si>
  <si>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</si>
  <si>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</si>
  <si>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</si>
  <si>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</si>
  <si>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</si>
  <si>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</si>
  <si>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</si>
  <si>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</si>
  <si>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</si>
  <si>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</si>
  <si>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</si>
  <si>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</si>
  <si>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</si>
  <si>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</si>
  <si>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</si>
  <si>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</si>
  <si>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</si>
  <si>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</si>
  <si>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</si>
  <si>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</si>
  <si>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</si>
  <si>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</si>
  <si>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</si>
  <si>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</si>
  <si>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</si>
  <si>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</si>
  <si>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</si>
  <si>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</si>
  <si>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</si>
  <si>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</si>
  <si>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</si>
  <si>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</si>
  <si>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</si>
  <si>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</si>
  <si>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</si>
  <si>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</si>
  <si>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</si>
  <si>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</si>
  <si>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</si>
  <si>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</si>
  <si>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</si>
  <si>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</si>
  <si>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</si>
  <si>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</si>
  <si>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</si>
  <si>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</si>
  <si>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</si>
  <si>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</si>
  <si>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</si>
  <si>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</si>
  <si>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</si>
  <si>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</si>
  <si>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</si>
  <si>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</si>
  <si>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</si>
  <si>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</si>
  <si>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</si>
  <si>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</si>
  <si>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</si>
  <si>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</si>
  <si>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</si>
  <si>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</si>
  <si>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</si>
  <si>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</si>
  <si>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</si>
  <si>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</si>
  <si>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</si>
  <si>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</si>
  <si>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</si>
  <si>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</si>
  <si>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</si>
  <si>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</si>
  <si>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</si>
  <si>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</si>
  <si>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</si>
  <si>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</si>
  <si>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</si>
  <si>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</si>
  <si>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</si>
  <si>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</si>
  <si>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</si>
  <si>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</si>
  <si>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</si>
  <si>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</si>
  <si>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</si>
  <si>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</si>
  <si>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</si>
  <si>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</si>
  <si>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</si>
  <si>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</si>
  <si>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</si>
  <si>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</si>
  <si>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</si>
  <si>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</si>
  <si>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</si>
  <si>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</si>
  <si>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</si>
  <si>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</si>
  <si>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</si>
  <si>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</si>
  <si>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</si>
  <si>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</si>
  <si>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</si>
  <si>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</si>
  <si>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</si>
  <si>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</si>
  <si>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</si>
  <si>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</si>
  <si>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</si>
  <si>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</si>
  <si>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</si>
  <si>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</si>
  <si>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</si>
  <si>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</si>
  <si>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</si>
  <si>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</si>
  <si>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</si>
  <si>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</si>
  <si>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</si>
  <si>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</si>
  <si>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</si>
  <si>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</si>
  <si>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</si>
  <si>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</si>
  <si>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</si>
  <si>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</si>
  <si>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</si>
  <si>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</si>
  <si>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</si>
  <si>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</si>
  <si>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</si>
  <si>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</si>
  <si>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</si>
  <si>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</si>
  <si>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</si>
  <si>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</si>
  <si>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</si>
  <si>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</si>
  <si>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</si>
  <si>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</si>
  <si>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</si>
  <si>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</si>
  <si>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</si>
  <si>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</si>
  <si>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</si>
  <si>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</si>
  <si>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</si>
  <si>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</si>
  <si>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</si>
  <si>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</si>
  <si>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</si>
  <si>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</si>
  <si>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</si>
  <si>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</si>
  <si>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</si>
  <si>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</si>
  <si>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</si>
  <si>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</si>
  <si>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</si>
  <si>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</si>
  <si>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</si>
  <si>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</si>
  <si>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</si>
  <si>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</si>
  <si>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</si>
  <si>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</si>
  <si>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</si>
  <si>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</si>
  <si>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</si>
  <si>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</si>
  <si>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</si>
  <si>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</si>
  <si>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</si>
  <si>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</si>
  <si>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</si>
  <si>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</si>
  <si>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</si>
  <si>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</si>
  <si>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</si>
  <si>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</si>
  <si>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</si>
  <si>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</si>
  <si>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</si>
  <si>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</si>
  <si>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</si>
  <si>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</si>
  <si>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</si>
  <si>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</si>
  <si>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</si>
  <si>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</si>
  <si>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</si>
  <si>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</si>
  <si>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</si>
  <si>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</si>
  <si>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</si>
  <si>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</si>
  <si>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</si>
  <si>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</si>
  <si>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</si>
  <si>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</si>
  <si>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</si>
  <si>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</si>
  <si>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</si>
  <si>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</si>
  <si>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</si>
  <si>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</si>
  <si>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</si>
  <si>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</si>
  <si>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</si>
  <si>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</si>
  <si>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</si>
  <si>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</si>
  <si>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</si>
  <si>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</si>
  <si>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</si>
  <si>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</si>
  <si>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</si>
  <si>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</si>
  <si>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</si>
  <si>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</si>
  <si>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</si>
  <si>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</si>
  <si>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</si>
  <si>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</si>
  <si>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</si>
  <si>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</si>
  <si>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</si>
  <si>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</si>
  <si>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</si>
  <si>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</si>
  <si>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</si>
  <si>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</si>
  <si>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</si>
  <si>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</si>
  <si>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</si>
  <si>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</si>
  <si>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</si>
  <si>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</si>
  <si>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</si>
  <si>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</si>
  <si>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</si>
  <si>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</si>
  <si>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</si>
  <si>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</si>
  <si>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</si>
  <si>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</si>
  <si>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</si>
  <si>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</si>
  <si>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</si>
  <si>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</si>
  <si>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</si>
  <si>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</si>
  <si>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</si>
  <si>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</si>
  <si>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</si>
  <si>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</si>
  <si>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</si>
  <si>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</si>
  <si>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</si>
  <si>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</si>
  <si>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</si>
  <si>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</si>
  <si>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</si>
  <si>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</si>
  <si>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</si>
  <si>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</si>
  <si>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</si>
  <si>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</si>
  <si>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</si>
  <si>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</si>
  <si>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</si>
  <si>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</si>
  <si>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</si>
  <si>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</si>
  <si>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</si>
  <si>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</si>
  <si>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</si>
  <si>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</si>
  <si>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</si>
  <si>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</si>
  <si>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</si>
  <si>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</si>
  <si>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</si>
  <si>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</si>
  <si>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</si>
  <si>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</si>
  <si>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</si>
  <si>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</si>
  <si>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</si>
  <si>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</si>
  <si>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</si>
  <si>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</si>
  <si>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</si>
  <si>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</si>
  <si>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</si>
  <si>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</si>
  <si>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</si>
  <si>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</si>
  <si>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</si>
  <si>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</si>
  <si>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</si>
  <si>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</si>
  <si>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</si>
  <si>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</si>
  <si>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</si>
  <si>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</si>
  <si>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</si>
  <si>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</si>
  <si>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</si>
  <si>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</si>
  <si>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</si>
  <si>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</si>
  <si>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</si>
  <si>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</si>
  <si>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</si>
  <si>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</si>
  <si>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</si>
  <si>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</si>
  <si>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</si>
  <si>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</si>
  <si>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</si>
  <si>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</si>
  <si>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</si>
  <si>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</si>
  <si>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</si>
  <si>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</si>
  <si>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</si>
  <si>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</si>
  <si>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</si>
  <si>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</si>
  <si>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</si>
  <si>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</si>
  <si>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</si>
  <si>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</si>
  <si>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</si>
  <si>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</si>
  <si>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</si>
  <si>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</si>
  <si>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</si>
  <si>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</si>
  <si>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</si>
  <si>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</si>
  <si>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</si>
  <si>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</si>
  <si>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</si>
  <si>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</si>
  <si>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</si>
  <si>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</si>
  <si>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</si>
  <si>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</si>
  <si>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</si>
  <si>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</si>
  <si>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</si>
  <si>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</si>
  <si>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</si>
  <si>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</si>
  <si>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</si>
  <si>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</si>
  <si>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</si>
  <si>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</si>
  <si>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</si>
  <si>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</si>
  <si>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</si>
  <si>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</si>
  <si>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</si>
  <si>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</si>
  <si>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</si>
  <si>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</si>
  <si>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</si>
  <si>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</si>
  <si>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</si>
  <si>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</si>
  <si>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</si>
  <si>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</si>
  <si>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</si>
  <si>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</si>
  <si>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</si>
  <si>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</si>
  <si>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</si>
  <si>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</si>
  <si>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</si>
  <si>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</si>
  <si>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</si>
  <si>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</si>
  <si>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</si>
  <si>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</si>
  <si>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</si>
  <si>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</si>
  <si>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</si>
  <si>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</si>
  <si>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</si>
  <si>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</si>
  <si>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</si>
  <si>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</si>
  <si>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</si>
  <si>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</si>
  <si>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</si>
  <si>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</si>
  <si>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</si>
  <si>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</si>
  <si>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</si>
  <si>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</si>
  <si>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</si>
  <si>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</si>
  <si>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</si>
  <si>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</si>
  <si>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</si>
  <si>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</si>
  <si>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</si>
  <si>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</si>
  <si>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</si>
  <si>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</si>
  <si>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</si>
  <si>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</si>
  <si>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</si>
  <si>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</si>
  <si>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</si>
  <si>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</si>
  <si>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</si>
  <si>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</si>
  <si>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</si>
  <si>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</si>
  <si>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</si>
  <si>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</si>
  <si>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</si>
  <si>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</si>
  <si>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</si>
  <si>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</si>
  <si>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</si>
  <si>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</si>
  <si>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</si>
  <si>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</si>
  <si>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</si>
  <si>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</si>
  <si>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</si>
  <si>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</si>
  <si>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</si>
  <si>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</si>
  <si>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</si>
  <si>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</si>
  <si>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</si>
  <si>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</si>
  <si>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</si>
  <si>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</si>
  <si>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</si>
  <si>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</si>
  <si>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</si>
  <si>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</si>
  <si>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</si>
  <si>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</si>
  <si>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</si>
  <si>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</si>
  <si>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</si>
  <si>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</si>
  <si>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</si>
  <si>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</si>
  <si>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</si>
  <si>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</si>
  <si>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</si>
  <si>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</si>
  <si>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</si>
  <si>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</si>
  <si>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</si>
  <si>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</si>
  <si>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</si>
  <si>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</si>
  <si>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</si>
  <si>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</si>
  <si>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</si>
  <si>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</si>
  <si>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</si>
  <si>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</si>
  <si>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</si>
  <si>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</si>
  <si>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</si>
  <si>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</si>
  <si>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</si>
  <si>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</si>
  <si>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</si>
  <si>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</si>
  <si>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</si>
  <si>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</si>
  <si>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</si>
  <si>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</si>
  <si>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</si>
  <si>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</si>
  <si>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</si>
  <si>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</si>
  <si>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</si>
  <si>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</si>
  <si>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</si>
  <si>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</si>
  <si>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</si>
  <si>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</si>
  <si>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</si>
  <si>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</si>
  <si>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</si>
  <si>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</si>
  <si>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</si>
  <si>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</si>
  <si>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</si>
  <si>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</si>
  <si>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</si>
  <si>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</si>
  <si>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</si>
  <si>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</si>
  <si>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</si>
  <si>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</si>
  <si>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</si>
  <si>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</si>
  <si>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</si>
  <si>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</si>
  <si>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</si>
  <si>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</si>
  <si>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</si>
  <si>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</si>
  <si>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</si>
  <si>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</si>
  <si>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</si>
  <si>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</si>
  <si>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</si>
  <si>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</si>
  <si>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</si>
  <si>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</si>
  <si>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</si>
  <si>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</si>
  <si>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</si>
  <si>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</si>
  <si>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</si>
  <si>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</si>
  <si>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</si>
  <si>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</si>
  <si>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</si>
  <si>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</si>
  <si>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</si>
  <si>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</si>
  <si>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</si>
  <si>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</si>
  <si>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</si>
  <si>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</si>
  <si>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</si>
  <si>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</si>
  <si>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</si>
  <si>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</si>
  <si>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</si>
  <si>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</si>
  <si>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</si>
  <si>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</si>
  <si>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</si>
  <si>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</si>
  <si>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</si>
  <si>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</si>
  <si>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</si>
  <si>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</si>
  <si>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</si>
  <si>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</si>
  <si>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</si>
  <si>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</si>
  <si>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</si>
  <si>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</si>
  <si>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</si>
  <si>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</si>
  <si>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</si>
  <si>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</si>
  <si>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</si>
  <si>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</si>
  <si>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</si>
  <si>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</si>
  <si>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</si>
  <si>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</si>
  <si>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</si>
  <si>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</si>
  <si>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</si>
  <si>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</si>
  <si>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</si>
  <si>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</si>
  <si>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</si>
  <si>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</si>
  <si>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</si>
  <si>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</si>
  <si>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</si>
  <si>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</si>
  <si>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</si>
  <si>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</si>
  <si>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</si>
  <si>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</si>
  <si>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</si>
  <si>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</si>
  <si>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</si>
  <si>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</si>
  <si>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</si>
  <si>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</si>
  <si>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</si>
  <si>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</si>
  <si>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</si>
  <si>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</si>
  <si>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</si>
  <si>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</si>
  <si>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</si>
  <si>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</si>
  <si>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</si>
  <si>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</si>
  <si>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</si>
  <si>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</si>
  <si>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</si>
  <si>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</si>
  <si>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</si>
  <si>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</si>
  <si>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</si>
  <si>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</si>
  <si>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</si>
  <si>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</si>
  <si>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</si>
  <si>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</si>
  <si>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</si>
  <si>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</si>
  <si>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</si>
  <si>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</si>
  <si>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</si>
  <si>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</si>
  <si>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</si>
  <si>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</si>
  <si>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</si>
  <si>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</si>
  <si>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</si>
  <si>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</si>
  <si>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</si>
  <si>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</si>
  <si>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</si>
  <si>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</si>
  <si>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</si>
  <si>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</si>
  <si>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</si>
  <si>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</si>
  <si>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</si>
  <si>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</si>
  <si>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</si>
  <si>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</si>
  <si>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</si>
  <si>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</si>
  <si>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</si>
  <si>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</si>
  <si>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</si>
  <si>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</si>
  <si>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</si>
  <si>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</si>
  <si>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</si>
  <si>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</si>
  <si>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</si>
  <si>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</si>
  <si>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</si>
  <si>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</si>
  <si>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</si>
  <si>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</si>
  <si>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</si>
  <si>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</si>
  <si>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</si>
  <si>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</si>
  <si>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</si>
  <si>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</si>
  <si>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</si>
  <si>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</si>
  <si>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</si>
  <si>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</si>
  <si>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</si>
  <si>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</si>
  <si>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</si>
  <si>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</si>
  <si>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</si>
  <si>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</si>
  <si>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</si>
  <si>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</si>
  <si>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</si>
  <si>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</si>
  <si>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</si>
  <si>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</si>
  <si>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</si>
  <si>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</si>
  <si>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</si>
  <si>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</si>
  <si>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</si>
  <si>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</si>
  <si>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</si>
  <si>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</si>
  <si>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</si>
  <si>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</si>
  <si>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</si>
  <si>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</si>
  <si>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</si>
  <si>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</si>
  <si>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</si>
  <si>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</si>
  <si>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</si>
  <si>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</si>
  <si>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</si>
  <si>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</si>
  <si>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</si>
  <si>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</si>
  <si>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</si>
  <si>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</si>
  <si>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</si>
  <si>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</si>
  <si>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</si>
  <si>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</si>
  <si>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</si>
  <si>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</si>
  <si>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</si>
  <si>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</si>
  <si>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</si>
  <si>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</si>
  <si>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</si>
  <si>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</si>
  <si>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</si>
  <si>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</si>
  <si>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</si>
  <si>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</si>
  <si>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</si>
  <si>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</si>
  <si>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</si>
  <si>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</si>
  <si>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</si>
  <si>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</si>
  <si>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</si>
  <si>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</si>
  <si>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</si>
  <si>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</si>
  <si>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</si>
  <si>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</si>
  <si>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</si>
  <si>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</si>
  <si>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</si>
  <si>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</si>
  <si>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</si>
  <si>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</si>
  <si>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</si>
  <si>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</si>
  <si>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</si>
  <si>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</si>
  <si>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</si>
  <si>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</si>
  <si>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</si>
  <si>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</si>
  <si>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</si>
  <si>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</si>
  <si>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</si>
  <si>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</si>
  <si>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</si>
  <si>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</si>
  <si>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</si>
  <si>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</si>
  <si>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</si>
  <si>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</si>
  <si>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</si>
  <si>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</si>
  <si>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</si>
  <si>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</si>
  <si>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</si>
  <si>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</si>
  <si>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</si>
  <si>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</si>
  <si>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</si>
  <si>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</si>
  <si>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</si>
  <si>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</si>
  <si>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</si>
  <si>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</si>
  <si>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</si>
  <si>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</si>
  <si>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</si>
  <si>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</si>
  <si>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</si>
  <si>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</si>
  <si>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</si>
  <si>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</si>
  <si>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</si>
  <si>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</si>
  <si>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</si>
  <si>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</si>
  <si>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</si>
  <si>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</si>
  <si>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</si>
  <si>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</si>
  <si>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</si>
  <si>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</si>
  <si>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</si>
  <si>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</si>
  <si>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</si>
  <si>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</si>
  <si>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</si>
  <si>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</si>
  <si>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</si>
  <si>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</si>
  <si>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</si>
  <si>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</si>
  <si>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</si>
  <si>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</si>
  <si>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</si>
  <si>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</si>
  <si>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</si>
  <si>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</si>
  <si>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</si>
  <si>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</si>
  <si>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</si>
  <si>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</si>
  <si>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</si>
  <si>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</si>
  <si>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</si>
  <si>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</si>
  <si>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</si>
  <si>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</si>
  <si>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</si>
  <si>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</si>
  <si>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</si>
  <si>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</si>
  <si>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</si>
  <si>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</si>
  <si>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</si>
  <si>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</si>
  <si>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</si>
  <si>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</si>
  <si>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</si>
  <si>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</si>
  <si>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</si>
  <si>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</si>
  <si>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</si>
  <si>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</si>
  <si>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</si>
  <si>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</si>
  <si>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</si>
  <si>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</si>
  <si>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</si>
  <si>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</si>
  <si>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</si>
  <si>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</si>
  <si>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</si>
  <si>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</si>
  <si>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</si>
  <si>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</si>
  <si>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</si>
  <si>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</si>
  <si>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</si>
  <si>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</si>
  <si>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</si>
  <si>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</si>
  <si>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</si>
  <si>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</si>
  <si>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</si>
  <si>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</si>
  <si>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</si>
  <si>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</si>
  <si>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</si>
  <si>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</si>
  <si>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</si>
  <si>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</si>
  <si>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</si>
  <si>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</si>
  <si>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</si>
  <si>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</si>
  <si>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</si>
  <si>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</si>
  <si>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</si>
  <si>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</si>
  <si>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</si>
  <si>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</si>
  <si>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</si>
  <si>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</si>
  <si>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</si>
  <si>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</si>
  <si>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</si>
  <si>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</si>
  <si>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</si>
  <si>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</si>
  <si>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</si>
  <si>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</si>
  <si>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</si>
  <si>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</si>
  <si>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</si>
  <si>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</si>
  <si>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</si>
  <si>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</si>
  <si>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</si>
  <si>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</si>
  <si>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</si>
  <si>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</si>
  <si>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</si>
  <si>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</si>
  <si>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</si>
  <si>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</si>
  <si>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</si>
  <si>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</si>
  <si>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</si>
  <si>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</si>
  <si>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</si>
  <si>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</si>
  <si>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</si>
  <si>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</si>
  <si>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</si>
  <si>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</si>
  <si>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</si>
  <si>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</si>
  <si>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</si>
  <si>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</si>
  <si>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</si>
  <si>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</si>
  <si>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</si>
  <si>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</si>
  <si>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</si>
  <si>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</si>
  <si>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</si>
  <si>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</si>
  <si>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</si>
  <si>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</si>
  <si>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</si>
  <si>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</si>
  <si>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</si>
  <si>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</si>
  <si>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</si>
  <si>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</si>
  <si>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</si>
  <si>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</si>
  <si>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</si>
  <si>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</si>
  <si>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</si>
  <si>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</si>
  <si>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</si>
  <si>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</si>
  <si>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</si>
  <si>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</si>
  <si>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</si>
  <si>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</si>
  <si>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</si>
  <si>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</si>
  <si>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</si>
  <si>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</si>
  <si>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</si>
  <si>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</si>
  <si>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</si>
  <si>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</si>
  <si>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</si>
  <si>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</si>
  <si>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</si>
  <si>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</si>
  <si>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</si>
  <si>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</si>
  <si>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</si>
  <si>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</si>
  <si>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</si>
  <si>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</si>
  <si>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</si>
  <si>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</si>
  <si>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</si>
  <si>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</si>
  <si>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</si>
  <si>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</si>
  <si>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</si>
  <si>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</si>
  <si>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</si>
  <si>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</si>
  <si>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</si>
  <si>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</si>
  <si>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</si>
  <si>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</si>
  <si>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</si>
  <si>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</si>
  <si>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</si>
  <si>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</si>
  <si>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</si>
  <si>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</si>
  <si>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</si>
  <si>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</si>
  <si>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</si>
  <si>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</si>
  <si>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</si>
  <si>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</si>
  <si>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</si>
  <si>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</si>
  <si>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</si>
  <si>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</si>
  <si>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</si>
  <si>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</si>
  <si>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</si>
  <si>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</si>
  <si>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</si>
  <si>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</si>
  <si>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</si>
  <si>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</si>
  <si>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</si>
  <si>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</si>
  <si>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</si>
  <si>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</si>
  <si>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</si>
  <si>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</si>
  <si>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</si>
  <si>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</si>
  <si>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</si>
  <si>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</si>
  <si>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</si>
  <si>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</si>
  <si>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</si>
  <si>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</si>
  <si>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</si>
  <si>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</si>
  <si>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</si>
  <si>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</si>
  <si>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</si>
  <si>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</si>
  <si>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</si>
  <si>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</si>
  <si>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</si>
  <si>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</si>
  <si>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</si>
  <si>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</si>
  <si>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</si>
  <si>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</si>
  <si>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</si>
  <si>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</si>
  <si>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</si>
  <si>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</si>
  <si>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</si>
  <si>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</si>
  <si>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</si>
  <si>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</si>
  <si>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</si>
  <si>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</si>
  <si>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</si>
  <si>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</si>
  <si>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</si>
  <si>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</si>
  <si>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</si>
  <si>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</si>
  <si>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</si>
  <si>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</si>
  <si>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</si>
  <si>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</si>
  <si>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</si>
  <si>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</si>
  <si>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</si>
  <si>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</si>
  <si>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</si>
  <si>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</si>
  <si>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</si>
  <si>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</si>
  <si>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</si>
  <si>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</si>
  <si>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</si>
  <si>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</si>
  <si>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</si>
  <si>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</si>
  <si>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</si>
  <si>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</si>
  <si>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</si>
  <si>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</si>
  <si>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</si>
  <si>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</si>
  <si>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</si>
  <si>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</si>
  <si>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</si>
  <si>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</si>
  <si>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</si>
  <si>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</si>
  <si>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</si>
  <si>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</si>
  <si>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</si>
  <si>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</si>
  <si>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</si>
  <si>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</si>
  <si>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</si>
  <si>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</si>
  <si>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</si>
  <si>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</si>
  <si>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</si>
  <si>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</si>
  <si>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</si>
  <si>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</si>
  <si>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</si>
  <si>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</si>
  <si>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</si>
  <si>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</si>
  <si>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</si>
  <si>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</si>
  <si>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</si>
  <si>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</si>
  <si>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</si>
  <si>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</si>
  <si>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</si>
  <si>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</si>
  <si>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</si>
  <si>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</si>
  <si>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</si>
  <si>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</si>
  <si>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</si>
  <si>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</si>
  <si>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</si>
  <si>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</si>
  <si>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</si>
  <si>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</si>
  <si>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</si>
  <si>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</si>
  <si>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</si>
  <si>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</si>
  <si>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</si>
  <si>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</si>
  <si>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</si>
  <si>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</si>
  <si>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</si>
  <si>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</si>
  <si>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</si>
  <si>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</si>
  <si>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</si>
  <si>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</si>
  <si>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</si>
  <si>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</si>
  <si>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</si>
  <si>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</si>
  <si>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</si>
  <si>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</si>
  <si>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</si>
  <si>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</si>
  <si>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</si>
  <si>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</si>
  <si>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</si>
  <si>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</si>
  <si>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</si>
  <si>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</si>
  <si>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</si>
  <si>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</si>
  <si>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</si>
  <si>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</si>
  <si>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</si>
  <si>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</si>
  <si>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</si>
  <si>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</si>
  <si>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</si>
  <si>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</si>
  <si>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</si>
  <si>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</si>
  <si>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</si>
  <si>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</si>
  <si>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</si>
  <si>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</si>
  <si>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</si>
  <si>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</si>
  <si>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</si>
  <si>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</si>
  <si>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</si>
  <si>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</si>
  <si>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</si>
  <si>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</si>
  <si>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</si>
  <si>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</si>
  <si>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</si>
  <si>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</si>
  <si>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</si>
  <si>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</si>
  <si>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</si>
  <si>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</si>
  <si>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</si>
  <si>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</si>
  <si>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</si>
  <si>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</si>
  <si>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</si>
  <si>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</si>
  <si>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</si>
  <si>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</si>
  <si>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</si>
  <si>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</si>
  <si>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</si>
  <si>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</si>
  <si>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</si>
  <si>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</si>
  <si>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</si>
  <si>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</si>
  <si>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</si>
  <si>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</si>
  <si>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</si>
  <si>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</si>
  <si>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</si>
  <si>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</si>
  <si>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</si>
  <si>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</si>
  <si>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</si>
  <si>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</si>
  <si>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</si>
  <si>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</si>
  <si>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</si>
  <si>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</si>
  <si>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</si>
  <si>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</si>
  <si>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</si>
  <si>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</si>
  <si>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</si>
  <si>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</si>
  <si>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</si>
  <si>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</si>
  <si>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</si>
  <si>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</si>
  <si>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</si>
  <si>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</si>
  <si>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</si>
  <si>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</si>
  <si>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</si>
  <si>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</si>
  <si>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</si>
  <si>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</si>
  <si>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</si>
  <si>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</si>
  <si>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</si>
  <si>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</si>
  <si>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</si>
  <si>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</si>
  <si>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</si>
  <si>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</si>
  <si>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</si>
  <si>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</si>
  <si>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</si>
  <si>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</si>
  <si>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</si>
  <si>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</si>
  <si>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</si>
  <si>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</si>
  <si>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</si>
  <si>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</si>
  <si>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</si>
  <si>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</si>
  <si>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</si>
  <si>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</si>
  <si>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</si>
  <si>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</si>
  <si>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</si>
  <si>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</si>
  <si>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</si>
  <si>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</si>
  <si>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</si>
  <si>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</si>
  <si>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</si>
  <si>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</si>
  <si>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</si>
  <si>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</si>
  <si>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</si>
  <si>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</si>
  <si>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</si>
  <si>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</si>
  <si>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</si>
  <si>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</si>
  <si>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</si>
  <si>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</si>
  <si>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</si>
  <si>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</si>
  <si>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</si>
  <si>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</si>
  <si>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</si>
  <si>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</si>
  <si>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</si>
  <si>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</si>
  <si>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</si>
  <si>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</si>
  <si>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</si>
  <si>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</si>
  <si>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</si>
  <si>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</si>
  <si>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</si>
  <si>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</si>
  <si>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</si>
  <si>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</si>
  <si>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</si>
  <si>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</si>
  <si>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</si>
  <si>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</si>
  <si>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</si>
  <si>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</si>
  <si>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</si>
  <si>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</si>
  <si>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</si>
  <si>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</si>
  <si>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</si>
  <si>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</si>
  <si>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</si>
  <si>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</si>
  <si>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</si>
  <si>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</si>
  <si>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</si>
  <si>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</si>
  <si>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</si>
  <si>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</si>
  <si>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</si>
  <si>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</si>
  <si>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</si>
  <si>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</si>
  <si>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</si>
  <si>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</si>
  <si>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</si>
  <si>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</si>
  <si>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</si>
  <si>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</si>
  <si>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</si>
  <si>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</si>
  <si>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</si>
  <si>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</si>
  <si>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</si>
  <si>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</si>
  <si>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</si>
  <si>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</si>
  <si>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</si>
  <si>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</si>
  <si>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</si>
  <si>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</si>
  <si>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</si>
  <si>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</si>
  <si>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</si>
  <si>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</si>
  <si>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</si>
  <si>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</si>
  <si>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</si>
  <si>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</si>
  <si>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</si>
  <si>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</si>
  <si>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</si>
  <si>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</si>
  <si>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</si>
  <si>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</si>
  <si>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</si>
  <si>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</si>
  <si>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</si>
  <si>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</si>
  <si>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</si>
  <si>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</si>
  <si>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</si>
  <si>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</si>
  <si>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</si>
  <si>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</si>
  <si>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</si>
  <si>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</si>
  <si>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</si>
  <si>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</si>
  <si>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</si>
  <si>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</si>
  <si>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</si>
  <si>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</si>
  <si>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</si>
  <si>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</si>
  <si>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</si>
  <si>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</si>
  <si>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</si>
  <si>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</si>
  <si>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</si>
  <si>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</si>
  <si>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</si>
  <si>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</si>
  <si>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</si>
  <si>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</si>
  <si>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</si>
  <si>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</si>
  <si>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</si>
  <si>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</si>
  <si>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</si>
  <si>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</si>
  <si>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</si>
  <si>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</si>
  <si>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</si>
  <si>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</si>
  <si>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</si>
  <si>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</si>
  <si>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</si>
  <si>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</si>
  <si>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</si>
  <si>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</si>
  <si>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</si>
  <si>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</si>
  <si>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</si>
  <si>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</si>
  <si>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</si>
  <si>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</si>
  <si>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</si>
  <si>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</si>
  <si>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</si>
  <si>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</si>
  <si>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</si>
  <si>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</si>
  <si>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</si>
  <si>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</si>
  <si>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</si>
  <si>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</si>
  <si>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</si>
  <si>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</si>
  <si>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</si>
  <si>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</si>
  <si>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</si>
  <si>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</si>
  <si>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</si>
  <si>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</si>
  <si>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</si>
  <si>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</si>
  <si>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</si>
  <si>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</si>
  <si>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</si>
  <si>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</si>
  <si>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</si>
  <si>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</si>
  <si>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</si>
  <si>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</si>
  <si>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</si>
  <si>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</si>
  <si>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</si>
  <si>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</si>
  <si>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</si>
  <si>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</si>
  <si>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</si>
  <si>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</si>
  <si>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</si>
  <si>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</si>
  <si>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</si>
  <si>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</si>
  <si>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</si>
  <si>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</si>
  <si>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</si>
  <si>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</si>
  <si>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</si>
  <si>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</si>
  <si>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</si>
  <si>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</si>
  <si>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</si>
  <si>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</si>
  <si>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</si>
  <si>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</si>
  <si>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</si>
  <si>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</si>
  <si>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</si>
  <si>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</si>
  <si>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</si>
  <si>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</si>
  <si>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</si>
  <si>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</si>
  <si>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</si>
  <si>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</si>
  <si>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</si>
  <si>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</si>
  <si>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</si>
  <si>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</si>
  <si>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</si>
  <si>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</si>
  <si>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</si>
  <si>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</si>
  <si>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</si>
  <si>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</si>
  <si>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</si>
  <si>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</si>
  <si>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</si>
  <si>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</si>
  <si>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</si>
  <si>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</si>
  <si>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</si>
  <si>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</si>
  <si>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</si>
  <si>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</si>
  <si>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</si>
  <si>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</si>
  <si>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</si>
  <si>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</si>
  <si>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</si>
  <si>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</si>
  <si>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</si>
  <si>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</si>
  <si>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</si>
  <si>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</si>
  <si>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</si>
  <si>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</si>
  <si>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</si>
  <si>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</si>
  <si>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</si>
  <si>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</si>
  <si>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</si>
  <si>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</si>
  <si>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</si>
  <si>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</si>
  <si>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</si>
  <si>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</si>
  <si>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</si>
  <si>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</si>
  <si>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</si>
  <si>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</si>
  <si>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</si>
  <si>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</si>
  <si>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</si>
  <si>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</si>
  <si>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</si>
  <si>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</si>
  <si>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</si>
  <si>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</si>
  <si>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</si>
  <si>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</si>
  <si>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</si>
  <si>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</si>
  <si>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</si>
  <si>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</si>
  <si>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</si>
  <si>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</si>
  <si>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</si>
  <si>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</si>
  <si>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</si>
  <si>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</si>
  <si>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</si>
  <si>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</si>
  <si>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</si>
  <si>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</si>
  <si>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</si>
  <si>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</si>
  <si>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</si>
  <si>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</si>
  <si>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</si>
  <si>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</si>
  <si>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</si>
  <si>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</si>
  <si>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</si>
  <si>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</si>
  <si>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</si>
  <si>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</si>
  <si>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</si>
  <si>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</si>
  <si>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</si>
  <si>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</si>
  <si>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</si>
  <si>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</si>
  <si>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</si>
  <si>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</si>
  <si>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</si>
  <si>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</si>
  <si>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</si>
  <si>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</si>
  <si>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</si>
  <si>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</si>
  <si>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</si>
  <si>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</si>
  <si>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</si>
  <si>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</si>
  <si>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</si>
  <si>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</si>
  <si>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</si>
  <si>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</si>
  <si>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</si>
  <si>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</si>
  <si>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</si>
  <si>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</si>
  <si>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</si>
  <si>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</si>
  <si>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</si>
  <si>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</si>
  <si>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</si>
  <si>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</si>
  <si>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</si>
  <si>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</si>
  <si>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</si>
  <si>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</si>
  <si>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</si>
  <si>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</si>
  <si>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</si>
  <si>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</si>
  <si>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</si>
  <si>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</si>
  <si>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</si>
  <si>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</si>
  <si>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</si>
  <si>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</si>
  <si>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</si>
  <si>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</si>
  <si>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</si>
  <si>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</si>
  <si>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</si>
  <si>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</si>
  <si>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</si>
  <si>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</si>
  <si>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</si>
  <si>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</si>
  <si>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</si>
  <si>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</si>
  <si>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</si>
  <si>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</si>
  <si>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</si>
  <si>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</si>
  <si>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</si>
  <si>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</si>
  <si>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</si>
  <si>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</si>
  <si>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</si>
  <si>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</si>
  <si>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</si>
  <si>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</si>
  <si>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</si>
  <si>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</si>
  <si>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</si>
  <si>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</si>
  <si>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</si>
  <si>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</si>
  <si>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</si>
  <si>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</si>
  <si>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</si>
  <si>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</si>
  <si>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</si>
  <si>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</si>
  <si>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</si>
  <si>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</si>
  <si>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</si>
  <si>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</si>
  <si>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</si>
  <si>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</si>
  <si>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</si>
  <si>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</si>
  <si>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</si>
  <si>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</si>
  <si>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</si>
  <si>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</si>
  <si>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</si>
  <si>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</si>
  <si>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</si>
  <si>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</si>
  <si>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</si>
  <si>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</si>
  <si>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</si>
  <si>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</si>
  <si>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</si>
  <si>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</si>
  <si>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</si>
  <si>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</si>
  <si>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</si>
  <si>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</si>
  <si>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</si>
  <si>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</si>
  <si>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</si>
  <si>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</si>
  <si>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</si>
  <si>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</si>
  <si>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</si>
  <si>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</si>
  <si>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</si>
  <si>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</si>
  <si>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</si>
  <si>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</si>
  <si>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</si>
  <si>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</si>
  <si>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</si>
  <si>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</si>
  <si>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</si>
  <si>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</si>
  <si>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</si>
  <si>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</si>
  <si>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</si>
  <si>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</si>
  <si>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</si>
  <si>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</si>
  <si>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</si>
  <si>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</si>
  <si>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</si>
  <si>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</si>
  <si>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</si>
  <si>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</si>
  <si>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</si>
  <si>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</si>
  <si>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</si>
  <si>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</si>
  <si>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</si>
  <si>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</si>
  <si>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</si>
  <si>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</si>
  <si>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</si>
  <si>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</si>
  <si>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</si>
  <si>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</si>
  <si>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</si>
  <si>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</si>
  <si>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</si>
  <si>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</si>
  <si>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</si>
  <si>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</si>
  <si>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</si>
  <si>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</si>
  <si>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</si>
  <si>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</si>
  <si>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</si>
  <si>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</si>
  <si>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</si>
  <si>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</si>
  <si>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</si>
  <si>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</si>
  <si>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</si>
  <si>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</si>
  <si>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</si>
  <si>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</si>
  <si>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</si>
  <si>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</si>
  <si>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</si>
  <si>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</si>
  <si>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</si>
  <si>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</si>
  <si>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</si>
  <si>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</si>
  <si>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</si>
  <si>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</si>
  <si>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</si>
  <si>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</si>
  <si>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</si>
  <si>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</si>
  <si>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</si>
  <si>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</si>
  <si>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</si>
  <si>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</si>
  <si>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</si>
  <si>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</si>
  <si>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</si>
  <si>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</si>
  <si>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</si>
  <si>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</si>
  <si>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</si>
  <si>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</si>
  <si>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</si>
  <si>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</si>
  <si>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</si>
  <si>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</si>
  <si>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</si>
  <si>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</si>
  <si>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</si>
  <si>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</si>
  <si>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</si>
  <si>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</si>
  <si>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</si>
  <si>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</si>
  <si>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</si>
  <si>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</si>
  <si>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</si>
  <si>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</si>
  <si>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</si>
  <si>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</si>
  <si>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</si>
  <si>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</si>
  <si>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</si>
  <si>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</si>
  <si>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</si>
  <si>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</si>
  <si>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</si>
  <si>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</si>
  <si>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</si>
  <si>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</si>
  <si>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</si>
  <si>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</si>
  <si>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</si>
  <si>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</si>
  <si>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</si>
  <si>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</si>
  <si>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</si>
  <si>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</si>
  <si>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</si>
  <si>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</si>
  <si>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</si>
  <si>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</si>
  <si>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</si>
  <si>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</si>
  <si>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</si>
  <si>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</si>
  <si>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</si>
  <si>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</si>
  <si>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</si>
  <si>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</si>
  <si>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</si>
  <si>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</si>
  <si>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</si>
  <si>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</si>
  <si>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</si>
  <si>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</si>
  <si>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</si>
  <si>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</si>
  <si>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</si>
  <si>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</si>
  <si>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</si>
  <si>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</si>
  <si>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</si>
  <si>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</si>
  <si>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</si>
  <si>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</si>
  <si>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</si>
  <si>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</si>
  <si>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</si>
  <si>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</si>
  <si>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</si>
  <si>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</si>
  <si>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</si>
  <si>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</si>
  <si>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</si>
  <si>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</si>
  <si>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</si>
  <si>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</si>
  <si>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</si>
  <si>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</si>
  <si>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</si>
  <si>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</si>
  <si>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</si>
  <si>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</si>
  <si>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</si>
  <si>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</si>
  <si>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</si>
  <si>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</si>
  <si>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</si>
  <si>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</si>
  <si>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</si>
  <si>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</si>
  <si>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</si>
  <si>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</si>
  <si>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</si>
  <si>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</si>
  <si>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</si>
  <si>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</si>
  <si>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</si>
  <si>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</si>
  <si>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</si>
  <si>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</si>
  <si>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</si>
  <si>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</si>
  <si>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</si>
  <si>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</si>
  <si>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</si>
  <si>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</si>
  <si>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</si>
  <si>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</si>
  <si>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</si>
  <si>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</si>
  <si>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</si>
  <si>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</si>
  <si>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</si>
  <si>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</si>
  <si>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</si>
  <si>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</si>
  <si>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</si>
  <si>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</si>
  <si>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</si>
  <si>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</si>
  <si>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</si>
  <si>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</si>
  <si>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</si>
  <si>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</si>
  <si>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</si>
  <si>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</si>
  <si>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</si>
  <si>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</si>
  <si>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</si>
  <si>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</si>
  <si>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</si>
  <si>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</si>
  <si>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</si>
  <si>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</si>
  <si>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</si>
  <si>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</si>
  <si>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</si>
  <si>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</si>
  <si>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</si>
  <si>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</si>
  <si>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</si>
  <si>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</si>
  <si>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</si>
  <si>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</si>
  <si>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</si>
  <si>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</si>
  <si>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</si>
  <si>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</si>
  <si>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</si>
  <si>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</si>
  <si>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</si>
  <si>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</si>
  <si>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</si>
  <si>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</si>
  <si>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</si>
  <si>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</si>
  <si>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</si>
  <si>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</si>
  <si>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</si>
  <si>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</si>
  <si>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</si>
  <si>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</si>
  <si>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</si>
  <si>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</si>
  <si>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</si>
  <si>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</si>
  <si>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</si>
  <si>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</si>
  <si>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</si>
  <si>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</si>
  <si>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</si>
  <si>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</si>
  <si>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</si>
  <si>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</si>
  <si>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</si>
  <si>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</si>
  <si>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</si>
  <si>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</si>
  <si>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</si>
  <si>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</si>
  <si>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</si>
  <si>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</si>
  <si>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</si>
  <si>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</si>
  <si>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</si>
  <si>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</si>
  <si>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</si>
  <si>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</si>
  <si>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</si>
  <si>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</si>
  <si>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</si>
  <si>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</si>
  <si>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</si>
  <si>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</si>
  <si>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</si>
  <si>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</si>
  <si>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</si>
  <si>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</si>
  <si>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</si>
  <si>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</si>
  <si>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</si>
  <si>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</si>
  <si>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</si>
  <si>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</si>
  <si>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</si>
  <si>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</si>
  <si>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</si>
  <si>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</si>
  <si>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</si>
  <si>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</si>
  <si>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</si>
  <si>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</si>
  <si>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</si>
  <si>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</si>
  <si>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</si>
  <si>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</si>
  <si>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</si>
  <si>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</si>
  <si>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</si>
  <si>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</si>
  <si>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</si>
  <si>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</si>
  <si>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</si>
  <si>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</si>
  <si>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</si>
  <si>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</si>
  <si>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</si>
  <si>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</si>
  <si>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</si>
  <si>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</si>
  <si>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</si>
  <si>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</si>
  <si>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</si>
  <si>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</si>
  <si>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</si>
  <si>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</si>
  <si>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</si>
  <si>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</si>
  <si>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</si>
  <si>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</si>
  <si>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</si>
  <si>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</si>
  <si>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</si>
  <si>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</si>
  <si>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</si>
  <si>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</si>
  <si>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</si>
  <si>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</si>
  <si>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</si>
  <si>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</si>
  <si>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</si>
  <si>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</si>
  <si>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</si>
  <si>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</si>
  <si>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</si>
  <si>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</si>
  <si>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</si>
  <si>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</si>
  <si>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</si>
  <si>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</si>
  <si>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</si>
  <si>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</si>
  <si>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</si>
  <si>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</si>
  <si>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</si>
  <si>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</si>
  <si>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</si>
  <si>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</si>
  <si>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</si>
  <si>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</si>
  <si>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</si>
  <si>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</si>
  <si>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</si>
  <si>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</si>
  <si>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</si>
  <si>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</si>
  <si>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</si>
  <si>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</si>
  <si>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</si>
  <si>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</si>
  <si>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</si>
  <si>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</si>
  <si>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</si>
  <si>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</si>
  <si>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</si>
  <si>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</si>
  <si>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</si>
  <si>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</si>
  <si>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</si>
  <si>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</si>
  <si>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</si>
  <si>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</si>
  <si>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</si>
  <si>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</si>
  <si>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</si>
  <si>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</si>
  <si>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</si>
  <si>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</si>
  <si>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</si>
  <si>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</si>
  <si>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</si>
  <si>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</si>
  <si>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</si>
  <si>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</si>
  <si>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</si>
  <si>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</si>
  <si>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</si>
  <si>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</si>
  <si>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</si>
  <si>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</si>
  <si>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</si>
  <si>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</si>
  <si>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</si>
  <si>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</si>
  <si>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</si>
  <si>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</si>
  <si>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</si>
  <si>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</si>
  <si>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</si>
  <si>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</si>
  <si>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</si>
  <si>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</si>
  <si>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</si>
  <si>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</si>
  <si>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</si>
  <si>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</si>
  <si>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</si>
  <si>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</si>
  <si>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</si>
  <si>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</si>
  <si>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</si>
  <si>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</si>
  <si>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</si>
  <si>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</si>
  <si>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</si>
  <si>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</si>
  <si>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</si>
  <si>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</si>
  <si>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</si>
  <si>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</si>
  <si>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</si>
  <si>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</si>
  <si>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</si>
  <si>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</si>
  <si>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</si>
  <si>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</si>
  <si>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</si>
  <si>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</si>
  <si>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</si>
  <si>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</si>
  <si>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</si>
  <si>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</si>
  <si>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</si>
  <si>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</si>
  <si>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</si>
  <si>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</si>
  <si>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</si>
  <si>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</si>
  <si>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</si>
  <si>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</si>
  <si>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</si>
  <si>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</si>
  <si>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</si>
  <si>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</si>
  <si>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</si>
  <si>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</si>
  <si>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</si>
  <si>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</si>
  <si>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</si>
  <si>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</si>
  <si>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</si>
  <si>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</si>
  <si>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</si>
  <si>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</si>
  <si>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</si>
  <si>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</si>
  <si>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</si>
  <si>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</si>
  <si>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</si>
  <si>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</si>
  <si>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</si>
  <si>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</si>
  <si>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</si>
  <si>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</si>
  <si>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</si>
  <si>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</si>
  <si>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</si>
  <si>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</si>
  <si>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</si>
  <si>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</si>
  <si>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</si>
  <si>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</si>
  <si>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</si>
  <si>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</si>
  <si>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</si>
  <si>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</si>
  <si>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</si>
  <si>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</si>
  <si>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</si>
  <si>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</si>
  <si>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</si>
  <si>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</si>
  <si>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</si>
  <si>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</si>
  <si>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</si>
  <si>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</si>
  <si>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</si>
  <si>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</si>
  <si>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</si>
  <si>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</si>
  <si>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</si>
  <si>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</si>
  <si>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</si>
  <si>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</si>
  <si>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</si>
  <si>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</si>
  <si>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</si>
  <si>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</si>
  <si>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</si>
  <si>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</si>
  <si>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</si>
  <si>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</si>
  <si>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</si>
  <si>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</si>
  <si>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</si>
  <si>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</si>
  <si>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</si>
  <si>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</si>
  <si>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</si>
  <si>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</si>
  <si>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</si>
  <si>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</si>
  <si>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</si>
  <si>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</si>
  <si>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</si>
  <si>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</si>
  <si>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</si>
  <si>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</si>
  <si>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</si>
  <si>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</si>
  <si>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</si>
  <si>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</si>
  <si>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</si>
  <si>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</si>
  <si>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</si>
  <si>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</si>
  <si>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</si>
  <si>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</si>
  <si>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</si>
  <si>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</si>
  <si>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</si>
  <si>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</si>
  <si>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</si>
  <si>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</si>
  <si>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</si>
  <si>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</si>
  <si>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</si>
  <si>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</si>
  <si>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</si>
  <si>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</si>
  <si>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</si>
  <si>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</si>
  <si>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</si>
  <si>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</si>
  <si>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</si>
  <si>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</si>
  <si>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</si>
  <si>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</si>
  <si>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</si>
  <si>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</si>
  <si>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</si>
  <si>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</si>
  <si>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</si>
  <si>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</si>
  <si>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</si>
  <si>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</si>
  <si>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</si>
  <si>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</si>
  <si>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</si>
  <si>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</si>
  <si>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</si>
  <si>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</si>
  <si>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</si>
  <si>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</si>
  <si>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</si>
  <si>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</si>
  <si>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</si>
  <si>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</si>
  <si>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</si>
  <si>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</si>
  <si>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</si>
  <si>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</si>
  <si>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</si>
  <si>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</si>
  <si>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</si>
  <si>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</si>
  <si>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</si>
  <si>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</si>
  <si>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</si>
  <si>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</si>
  <si>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</si>
  <si>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</si>
  <si>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</si>
  <si>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</si>
  <si>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</si>
  <si>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</si>
  <si>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</si>
  <si>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</si>
  <si>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</si>
  <si>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</si>
  <si>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</si>
  <si>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</si>
  <si>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</si>
  <si>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</si>
  <si>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</si>
  <si>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</si>
  <si>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</si>
  <si>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</si>
  <si>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</si>
  <si>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</si>
  <si>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</si>
  <si>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</si>
  <si>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</si>
  <si>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</si>
  <si>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</si>
  <si>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</si>
  <si>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</si>
  <si>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</si>
  <si>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</si>
  <si>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</si>
  <si>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</si>
  <si>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</si>
  <si>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</si>
  <si>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</si>
  <si>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</si>
  <si>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</si>
  <si>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</si>
  <si>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</si>
  <si>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</si>
  <si>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</si>
  <si>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</si>
  <si>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</si>
  <si>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</si>
  <si>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</si>
  <si>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</si>
  <si>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</si>
  <si>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</si>
  <si>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</si>
  <si>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</si>
  <si>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</si>
  <si>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</si>
  <si>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</si>
  <si>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</si>
  <si>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</si>
  <si>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</si>
  <si>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</si>
  <si>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</si>
  <si>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</si>
  <si>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</si>
  <si>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</si>
  <si>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</si>
  <si>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</si>
  <si>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</si>
  <si>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</si>
  <si>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</si>
  <si>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</si>
  <si>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</si>
  <si>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</si>
  <si>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</si>
  <si>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</si>
  <si>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</si>
  <si>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</si>
  <si>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</si>
  <si>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</si>
  <si>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</si>
  <si>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</si>
  <si>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</si>
  <si>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</si>
  <si>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</si>
  <si>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</si>
  <si>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</si>
  <si>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</si>
  <si>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</si>
  <si>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</si>
  <si>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</si>
  <si>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</si>
  <si>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</si>
  <si>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</si>
  <si>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</si>
  <si>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</si>
  <si>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</si>
  <si>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</si>
  <si>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</si>
  <si>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</si>
  <si>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</si>
  <si>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</si>
  <si>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</si>
  <si>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</si>
  <si>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</si>
  <si>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</si>
  <si>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</si>
  <si>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</si>
  <si>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</si>
  <si>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</si>
  <si>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</si>
  <si>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</si>
  <si>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</si>
  <si>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</si>
  <si>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</si>
  <si>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</si>
  <si>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</si>
  <si>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</si>
  <si>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</si>
  <si>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</si>
  <si>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</si>
  <si>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</si>
  <si>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</si>
  <si>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</si>
  <si>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</si>
  <si>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</si>
  <si>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</si>
  <si>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</si>
  <si>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</si>
  <si>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</si>
  <si>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</si>
  <si>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</si>
  <si>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</si>
  <si>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</si>
  <si>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</si>
  <si>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</si>
  <si>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</si>
  <si>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</si>
  <si>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</si>
  <si>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</si>
  <si>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</si>
  <si>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</si>
  <si>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</si>
  <si>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</si>
  <si>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</si>
  <si>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</si>
  <si>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</si>
  <si>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</si>
  <si>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</si>
  <si>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</si>
  <si>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</si>
  <si>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</si>
  <si>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</si>
  <si>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</si>
  <si>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</si>
  <si>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</si>
  <si>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</si>
  <si>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</si>
  <si>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</si>
  <si>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</si>
  <si>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</si>
  <si>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</si>
  <si>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</si>
  <si>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</si>
  <si>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</si>
  <si>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</si>
  <si>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</si>
  <si>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</si>
  <si>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</si>
  <si>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</si>
  <si>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</si>
  <si>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</si>
  <si>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</si>
  <si>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</si>
  <si>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</si>
  <si>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</si>
  <si>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</si>
  <si>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</si>
  <si>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</si>
  <si>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</si>
  <si>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</si>
  <si>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</si>
  <si>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</si>
  <si>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</si>
  <si>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</si>
  <si>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</si>
  <si>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</si>
  <si>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</si>
  <si>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</si>
  <si>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</si>
  <si>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</si>
  <si>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</si>
  <si>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</si>
  <si>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</si>
  <si>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</si>
  <si>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</si>
  <si>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</si>
  <si>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</si>
  <si>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</si>
  <si>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</si>
  <si>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</si>
  <si>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</si>
  <si>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</si>
  <si>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</si>
  <si>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</si>
  <si>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</si>
  <si>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</si>
  <si>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</si>
  <si>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</si>
  <si>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</si>
  <si>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</si>
  <si>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</si>
  <si>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</si>
  <si>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</si>
  <si>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</si>
  <si>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</si>
  <si>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</si>
  <si>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</si>
  <si>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</si>
  <si>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</si>
  <si>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</si>
  <si>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</si>
  <si>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</si>
  <si>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</si>
  <si>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</si>
  <si>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</si>
  <si>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</si>
  <si>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</si>
  <si>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</si>
  <si>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</si>
  <si>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</si>
  <si>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</si>
  <si>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</si>
  <si>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</si>
  <si>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</si>
  <si>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</si>
  <si>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</si>
  <si>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</si>
  <si>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</si>
  <si>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</si>
  <si>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</si>
  <si>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</si>
  <si>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</si>
  <si>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</si>
  <si>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</si>
  <si>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</si>
  <si>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</si>
  <si>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</si>
  <si>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</si>
  <si>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</si>
  <si>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</si>
  <si>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</si>
  <si>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</si>
  <si>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</si>
  <si>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</si>
  <si>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</si>
  <si>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</si>
  <si>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</si>
  <si>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</si>
  <si>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</si>
  <si>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</si>
  <si>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</si>
  <si>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</si>
  <si>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</si>
  <si>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</si>
  <si>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</si>
  <si>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</si>
  <si>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</si>
  <si>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</si>
  <si>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</si>
  <si>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</si>
  <si>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</si>
  <si>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</si>
  <si>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</si>
  <si>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</si>
  <si>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</si>
  <si>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</si>
  <si>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</si>
  <si>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</si>
  <si>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</si>
  <si>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</si>
  <si>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</si>
  <si>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</si>
  <si>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</si>
  <si>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</si>
  <si>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</si>
  <si>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</si>
  <si>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</si>
  <si>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</si>
  <si>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</si>
  <si>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</si>
  <si>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</si>
  <si>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</si>
  <si>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</si>
  <si>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</si>
  <si>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</si>
  <si>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</si>
  <si>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</si>
  <si>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</si>
  <si>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</si>
  <si>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</si>
  <si>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</si>
  <si>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</si>
  <si>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</si>
  <si>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</si>
  <si>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</si>
  <si>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</si>
  <si>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</si>
  <si>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</si>
  <si>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</si>
  <si>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</si>
  <si>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</si>
  <si>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</si>
  <si>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</si>
  <si>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</si>
  <si>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</si>
  <si>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</si>
  <si>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</si>
  <si>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</si>
  <si>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</si>
  <si>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</si>
  <si>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</si>
  <si>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</si>
  <si>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</si>
  <si>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</si>
  <si>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</si>
  <si>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</si>
  <si>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</si>
  <si>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</si>
  <si>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</si>
  <si>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</si>
  <si>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</si>
  <si>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</si>
  <si>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</si>
  <si>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</si>
  <si>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</si>
  <si>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</si>
  <si>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</si>
  <si>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</si>
  <si>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</si>
  <si>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</si>
  <si>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</si>
  <si>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</si>
  <si>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</si>
  <si>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</si>
  <si>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</si>
  <si>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</si>
  <si>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</si>
  <si>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</si>
  <si>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</si>
  <si>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</si>
  <si>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</si>
  <si>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</si>
  <si>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</si>
  <si>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</si>
  <si>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</si>
  <si>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</si>
  <si>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</si>
  <si>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</si>
  <si>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</si>
  <si>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</si>
  <si>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</si>
  <si>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</si>
  <si>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</si>
  <si>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</si>
  <si>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</si>
  <si>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</si>
  <si>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</si>
  <si>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</si>
  <si>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</si>
  <si>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</si>
  <si>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</si>
  <si>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</si>
  <si>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</si>
  <si>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</si>
  <si>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</si>
  <si>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</si>
  <si>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</si>
  <si>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</si>
  <si>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</si>
  <si>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</si>
  <si>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</si>
  <si>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</si>
  <si>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</si>
  <si>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</si>
  <si>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</si>
  <si>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</si>
  <si>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</si>
  <si>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</si>
  <si>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</si>
  <si>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</si>
  <si>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</si>
  <si>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</si>
  <si>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</si>
  <si>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</si>
  <si>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</si>
  <si>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</si>
  <si>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</si>
  <si>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</si>
  <si>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</si>
  <si>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</si>
  <si>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</si>
  <si>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</si>
  <si>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</si>
  <si>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</si>
  <si>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</si>
  <si>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</si>
  <si>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</si>
  <si>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</si>
  <si>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</si>
  <si>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</si>
  <si>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</si>
  <si>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</si>
  <si>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</si>
  <si>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</si>
  <si>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</si>
  <si>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</si>
  <si>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</si>
  <si>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</si>
  <si>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</si>
  <si>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</si>
  <si>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</si>
  <si>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</si>
  <si>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</si>
  <si>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</si>
  <si>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</si>
  <si>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</si>
  <si>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</si>
  <si>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</si>
  <si>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</si>
  <si>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</si>
  <si>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</si>
  <si>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</si>
  <si>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</si>
  <si>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</si>
  <si>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</si>
  <si>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</si>
  <si>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</si>
  <si>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</si>
  <si>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</si>
  <si>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</si>
  <si>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</si>
  <si>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</si>
  <si>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</si>
  <si>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</si>
  <si>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</si>
  <si>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</si>
  <si>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</si>
  <si>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</si>
  <si>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</si>
  <si>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</si>
  <si>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</si>
  <si>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</si>
  <si>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</si>
  <si>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</si>
  <si>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</si>
  <si>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</si>
  <si>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</si>
  <si>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</si>
  <si>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</si>
  <si>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</si>
  <si>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</si>
  <si>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</si>
  <si>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</si>
  <si>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</si>
  <si>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</si>
  <si>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</si>
  <si>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</si>
  <si>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</si>
  <si>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</si>
  <si>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</si>
  <si>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</si>
  <si>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</si>
  <si>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</si>
  <si>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</si>
  <si>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</si>
  <si>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</si>
  <si>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</si>
  <si>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</si>
  <si>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</si>
  <si>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</si>
  <si>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</si>
  <si>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</si>
  <si>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</si>
  <si>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</si>
  <si>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</si>
  <si>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</si>
  <si>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</si>
  <si>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</si>
  <si>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</si>
  <si>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</si>
  <si>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</si>
  <si>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</si>
  <si>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</si>
  <si>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</si>
  <si>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</si>
  <si>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</si>
  <si>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</si>
  <si>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</si>
  <si>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</si>
  <si>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</si>
  <si>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</si>
  <si>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</si>
  <si>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</si>
  <si>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</si>
  <si>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</si>
  <si>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</si>
  <si>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</si>
  <si>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</si>
  <si>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</si>
  <si>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</si>
  <si>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</si>
  <si>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</si>
  <si>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</si>
  <si>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</si>
  <si>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</si>
  <si>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</si>
  <si>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</si>
  <si>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</si>
  <si>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</si>
  <si>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</si>
  <si>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</si>
  <si>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</si>
  <si>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</si>
  <si>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</si>
  <si>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</si>
  <si>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</si>
  <si>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</si>
  <si>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</si>
  <si>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</si>
  <si>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</si>
  <si>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</si>
  <si>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</si>
  <si>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</si>
  <si>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</si>
  <si>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</si>
  <si>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</si>
  <si>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</si>
  <si>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</si>
  <si>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</si>
  <si>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</si>
  <si>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</si>
  <si>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</si>
  <si>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</si>
  <si>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</si>
  <si>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</si>
  <si>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</si>
  <si>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</si>
  <si>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</si>
  <si>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</si>
  <si>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</si>
  <si>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</si>
  <si>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</si>
  <si>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</si>
  <si>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</si>
  <si>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</si>
  <si>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</si>
  <si>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</si>
  <si>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</si>
  <si>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</si>
  <si>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</si>
  <si>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</si>
  <si>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</si>
  <si>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</si>
  <si>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</si>
  <si>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</si>
  <si>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</si>
  <si>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</si>
  <si>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</si>
  <si>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</si>
  <si>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</si>
  <si>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</si>
  <si>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</si>
  <si>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</si>
  <si>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</si>
  <si>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</si>
  <si>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</si>
  <si>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</si>
  <si>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</si>
  <si>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</si>
  <si>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</si>
  <si>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</si>
  <si>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</si>
  <si>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</si>
  <si>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</si>
  <si>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</si>
  <si>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</si>
  <si>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</si>
  <si>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</si>
  <si>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</si>
  <si>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</si>
  <si>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</si>
  <si>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</si>
  <si>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</si>
  <si>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</si>
  <si>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</si>
  <si>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</si>
  <si>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</si>
  <si>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</si>
  <si>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</si>
  <si>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</si>
  <si>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</si>
  <si>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</si>
  <si>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</si>
  <si>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</si>
  <si>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</si>
  <si>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</si>
  <si>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</si>
  <si>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</si>
  <si>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</si>
  <si>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</si>
  <si>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</si>
  <si>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</si>
  <si>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</si>
  <si>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</si>
  <si>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</si>
  <si>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</si>
  <si>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</si>
  <si>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</si>
  <si>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</si>
  <si>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</si>
  <si>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</si>
  <si>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</si>
  <si>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</si>
  <si>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</si>
  <si>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</si>
  <si>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</si>
  <si>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</si>
  <si>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</si>
  <si>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</si>
  <si>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</si>
  <si>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</si>
  <si>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</si>
  <si>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</si>
  <si>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</si>
  <si>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</si>
  <si>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</si>
  <si>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</si>
  <si>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</si>
  <si>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</si>
  <si>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</si>
  <si>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</si>
  <si>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</si>
  <si>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</si>
  <si>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</si>
  <si>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</si>
  <si>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</si>
  <si>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</si>
  <si>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</si>
  <si>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</si>
  <si>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</si>
  <si>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</si>
  <si>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</si>
  <si>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</si>
  <si>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</si>
  <si>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</si>
  <si>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</si>
  <si>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</si>
  <si>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</si>
  <si>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</si>
  <si>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</si>
  <si>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</si>
  <si>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</si>
  <si>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</si>
  <si>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</si>
  <si>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</si>
  <si>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</si>
  <si>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</si>
  <si>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</si>
  <si>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</si>
  <si>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</si>
  <si>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</si>
  <si>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</si>
  <si>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</si>
  <si>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</si>
  <si>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</si>
  <si>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</si>
  <si>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</si>
  <si>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</si>
  <si>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</si>
  <si>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</si>
  <si>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</si>
  <si>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</si>
  <si>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</si>
  <si>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</si>
  <si>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</si>
  <si>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</si>
  <si>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</si>
  <si>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</si>
  <si>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</si>
  <si>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</si>
  <si>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</si>
  <si>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</si>
  <si>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</si>
  <si>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</si>
  <si>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</si>
  <si>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</si>
  <si>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</si>
  <si>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</si>
  <si>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</si>
  <si>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</si>
  <si>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</si>
  <si>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</si>
  <si>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</si>
  <si>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</si>
  <si>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</si>
  <si>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</si>
  <si>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</si>
  <si>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</si>
  <si>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</si>
  <si>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</si>
  <si>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</si>
  <si>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</si>
  <si>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</si>
  <si>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</si>
  <si>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</si>
  <si>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</si>
  <si>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</si>
  <si>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</si>
  <si>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</si>
  <si>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</si>
  <si>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</si>
  <si>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</si>
  <si>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</si>
  <si>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</si>
  <si>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</si>
  <si>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</si>
  <si>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</si>
  <si>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</si>
  <si>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</si>
  <si>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</si>
  <si>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</si>
  <si>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</si>
  <si>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</si>
  <si>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</si>
  <si>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</si>
  <si>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</si>
  <si>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</si>
  <si>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</si>
  <si>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</si>
  <si>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</si>
  <si>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</si>
  <si>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</si>
  <si>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</si>
  <si>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</si>
  <si>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</si>
  <si>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</si>
  <si>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</si>
  <si>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</si>
  <si>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</si>
  <si>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</si>
  <si>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</si>
  <si>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</si>
  <si>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</si>
  <si>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</si>
  <si>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</si>
  <si>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</si>
  <si>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</si>
  <si>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</si>
  <si>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</si>
  <si>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</si>
  <si>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</si>
  <si>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</si>
  <si>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</si>
  <si>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</si>
  <si>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</si>
  <si>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</si>
  <si>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</si>
  <si>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</si>
  <si>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</si>
  <si>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</si>
  <si>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</si>
  <si>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</si>
  <si>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</si>
  <si>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</si>
  <si>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</si>
  <si>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</si>
  <si>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</si>
  <si>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</si>
  <si>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</si>
  <si>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</si>
  <si>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</si>
  <si>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</si>
  <si>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</si>
  <si>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</si>
  <si>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</si>
  <si>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</si>
  <si>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</si>
  <si>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</si>
  <si>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</si>
  <si>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</si>
  <si>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</si>
  <si>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</si>
  <si>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</si>
  <si>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</si>
  <si>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</si>
  <si>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</si>
  <si>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</si>
  <si>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</si>
  <si>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</si>
  <si>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</si>
  <si>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</si>
  <si>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</si>
  <si>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</si>
  <si>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</si>
  <si>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</si>
  <si>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</si>
  <si>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</si>
  <si>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</si>
  <si>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</si>
  <si>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</si>
  <si>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</si>
  <si>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</si>
  <si>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</si>
  <si>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</si>
  <si>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</si>
  <si>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</si>
  <si>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</si>
  <si>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</si>
  <si>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</si>
  <si>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</si>
  <si>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</si>
  <si>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</si>
  <si>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</si>
  <si>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</si>
  <si>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</si>
  <si>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</si>
  <si>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</si>
  <si>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</si>
  <si>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</si>
  <si>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</si>
  <si>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</si>
  <si>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</si>
  <si>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</si>
  <si>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</si>
  <si>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</si>
  <si>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</si>
  <si>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</si>
  <si>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</si>
  <si>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</si>
  <si>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</si>
  <si>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</si>
  <si>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</si>
  <si>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</si>
  <si>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</si>
  <si>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</si>
  <si>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</si>
  <si>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</si>
  <si>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</si>
  <si>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</si>
  <si>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</si>
  <si>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</si>
  <si>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</si>
  <si>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</si>
  <si>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</si>
  <si>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</si>
  <si>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</si>
  <si>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</si>
  <si>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</si>
  <si>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</si>
  <si>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</si>
  <si>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</si>
  <si>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</si>
  <si>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</si>
  <si>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</si>
  <si>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</si>
  <si>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</si>
  <si>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</si>
  <si>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</si>
  <si>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</si>
  <si>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</si>
  <si>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</si>
  <si>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</si>
  <si>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</si>
  <si>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</si>
  <si>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</si>
  <si>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</si>
  <si>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</si>
  <si>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</si>
  <si>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</si>
  <si>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</si>
  <si>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</si>
  <si>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</si>
  <si>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</si>
  <si>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</si>
  <si>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</si>
  <si>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</si>
  <si>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</si>
  <si>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</si>
  <si>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</si>
  <si>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</si>
  <si>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</si>
  <si>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</si>
  <si>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</si>
  <si>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</si>
  <si>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</si>
  <si>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</si>
  <si>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</si>
  <si>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</si>
  <si>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</si>
  <si>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</si>
  <si>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</si>
  <si>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</si>
  <si>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</si>
  <si>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</si>
  <si>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</si>
  <si>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</si>
  <si>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</si>
  <si>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</si>
  <si>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</si>
  <si>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</si>
  <si>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</si>
  <si>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</si>
  <si>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</si>
  <si>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</si>
  <si>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</si>
  <si>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</si>
  <si>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</si>
  <si>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</si>
  <si>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</si>
  <si>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</si>
  <si>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</si>
  <si>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</si>
  <si>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</si>
  <si>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</si>
  <si>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</si>
  <si>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</si>
  <si>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</si>
  <si>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</si>
  <si>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</si>
  <si>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</si>
  <si>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</si>
  <si>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</si>
  <si>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</si>
  <si>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</si>
  <si>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</si>
  <si>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</si>
  <si>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</si>
  <si>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</si>
  <si>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</si>
  <si>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</si>
  <si>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</si>
  <si>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</si>
  <si>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</si>
  <si>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</si>
  <si>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</si>
  <si>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</si>
  <si>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</si>
  <si>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</si>
  <si>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</si>
  <si>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</si>
  <si>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</si>
  <si>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</si>
  <si>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</si>
  <si>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</si>
  <si>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</si>
  <si>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</si>
  <si>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</si>
  <si>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</si>
  <si>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</si>
  <si>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</si>
  <si>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</si>
  <si>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</si>
  <si>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</si>
  <si>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</si>
  <si>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</si>
  <si>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</si>
  <si>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</si>
  <si>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</si>
  <si>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</si>
  <si>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</si>
  <si>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</si>
  <si>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</si>
  <si>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</si>
  <si>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</si>
  <si>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</si>
  <si>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</si>
  <si>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</si>
  <si>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</si>
  <si>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</si>
  <si>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</si>
  <si>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</si>
  <si>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</si>
  <si>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</si>
  <si>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</si>
  <si>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</si>
  <si>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</si>
  <si>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</si>
  <si>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</si>
  <si>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</si>
  <si>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</si>
  <si>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</si>
  <si>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</si>
  <si>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</si>
  <si>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</si>
  <si>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</si>
  <si>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</si>
  <si>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</si>
  <si>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</si>
  <si>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</si>
  <si>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</si>
  <si>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</si>
  <si>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</si>
  <si>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</si>
  <si>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</si>
  <si>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</si>
  <si>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</si>
  <si>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</si>
  <si>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</si>
  <si>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</si>
  <si>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</si>
  <si>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</si>
  <si>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</si>
  <si>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</si>
  <si>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</si>
  <si>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</si>
  <si>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</si>
  <si>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</si>
  <si>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</si>
  <si>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</si>
  <si>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</si>
  <si>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</si>
  <si>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</si>
  <si>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</si>
  <si>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</si>
  <si>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</si>
  <si>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</si>
  <si>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</si>
  <si>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</si>
  <si>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</si>
  <si>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</si>
  <si>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</si>
  <si>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</si>
  <si>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</si>
  <si>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</si>
  <si>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</si>
  <si>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</si>
  <si>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</si>
  <si>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</si>
  <si>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</si>
  <si>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</si>
  <si>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</si>
  <si>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</si>
  <si>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</si>
  <si>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</si>
  <si>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</si>
  <si>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</si>
  <si>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</si>
  <si>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</si>
  <si>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</si>
  <si>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</si>
  <si>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</si>
  <si>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</si>
  <si>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</si>
  <si>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</si>
  <si>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</si>
  <si>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</si>
  <si>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</si>
  <si>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</si>
  <si>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</si>
  <si>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</si>
  <si>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</si>
  <si>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</si>
  <si>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</si>
  <si>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</si>
  <si>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</si>
  <si>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</si>
  <si>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</si>
  <si>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</si>
  <si>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</si>
  <si>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</si>
  <si>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</si>
  <si>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</si>
  <si>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</si>
  <si>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</si>
  <si>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</si>
  <si>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</si>
  <si>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</si>
  <si>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</si>
  <si>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</si>
  <si>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</si>
  <si>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</si>
  <si>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</si>
  <si>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</si>
  <si>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</si>
  <si>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</si>
  <si>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</si>
  <si>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</si>
  <si>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</si>
  <si>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</si>
  <si>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</si>
  <si>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</si>
  <si>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</si>
  <si>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</si>
  <si>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</si>
  <si>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</si>
  <si>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</si>
  <si>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</si>
  <si>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</si>
  <si>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</si>
  <si>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</si>
  <si>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</si>
  <si>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</si>
  <si>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</si>
  <si>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</si>
  <si>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</si>
  <si>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</si>
  <si>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</si>
  <si>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</si>
  <si>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</si>
  <si>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</si>
  <si>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</si>
  <si>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</si>
  <si>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</si>
  <si>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</si>
  <si>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</si>
  <si>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</si>
  <si>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</si>
  <si>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</si>
  <si>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</si>
  <si>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</si>
  <si>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</si>
  <si>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</si>
  <si>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</si>
  <si>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</si>
  <si>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</si>
  <si>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</si>
  <si>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</si>
  <si>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</si>
  <si>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</si>
  <si>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</si>
  <si>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</si>
  <si>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</si>
  <si>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</si>
  <si>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</si>
  <si>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</si>
  <si>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</si>
  <si>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</si>
  <si>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</si>
  <si>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</si>
  <si>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</si>
  <si>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</si>
  <si>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</si>
  <si>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</si>
  <si>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</si>
  <si>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</si>
  <si>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</si>
  <si>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</si>
  <si>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</si>
  <si>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</si>
  <si>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</si>
  <si>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</si>
  <si>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</si>
  <si>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</si>
  <si>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</si>
  <si>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</si>
  <si>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</si>
  <si>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</si>
  <si>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</si>
  <si>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</si>
  <si>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</si>
  <si>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</si>
  <si>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</si>
  <si>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</si>
  <si>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</si>
  <si>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</si>
  <si>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</si>
  <si>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</si>
  <si>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</si>
  <si>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</si>
  <si>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</si>
  <si>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</si>
  <si>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</si>
  <si>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</si>
  <si>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</si>
  <si>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</si>
  <si>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</si>
  <si>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</si>
  <si>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</si>
  <si>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</si>
  <si>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</si>
  <si>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</si>
  <si>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</si>
  <si>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</si>
  <si>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</si>
  <si>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</si>
  <si>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</si>
  <si>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</si>
  <si>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</si>
  <si>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</si>
  <si>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</si>
  <si>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</si>
  <si>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</si>
  <si>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</si>
  <si>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</si>
  <si>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</si>
  <si>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</si>
  <si>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</si>
  <si>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</si>
  <si>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</si>
  <si>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</si>
  <si>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</si>
  <si>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</si>
  <si>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</si>
  <si>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</si>
  <si>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</si>
  <si>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</si>
  <si>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</si>
  <si>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</si>
  <si>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</si>
  <si>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</si>
  <si>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</si>
  <si>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</si>
  <si>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</si>
  <si>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</si>
  <si>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</si>
  <si>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</si>
  <si>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</si>
  <si>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</si>
  <si>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</si>
  <si>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</si>
  <si>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</si>
  <si>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</si>
  <si>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</si>
  <si>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</si>
  <si>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</si>
  <si>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</si>
  <si>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</si>
  <si>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</si>
  <si>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</si>
  <si>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</si>
  <si>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</si>
  <si>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</si>
  <si>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</si>
  <si>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</si>
  <si>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</si>
  <si>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</si>
  <si>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</si>
  <si>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</si>
  <si>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</si>
  <si>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</si>
  <si>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</si>
  <si>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</si>
  <si>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</si>
  <si>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</si>
  <si>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</si>
  <si>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</si>
  <si>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</si>
  <si>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</si>
  <si>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</si>
  <si>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</si>
  <si>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</si>
  <si>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</si>
  <si>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</si>
  <si>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</si>
  <si>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</si>
  <si>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</si>
  <si>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</si>
  <si>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</si>
  <si>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</si>
  <si>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</si>
  <si>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</si>
  <si>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</si>
  <si>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</si>
  <si>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</si>
  <si>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</si>
  <si>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</si>
  <si>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</si>
  <si>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</si>
  <si>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</si>
  <si>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</si>
  <si>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</si>
  <si>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</si>
  <si>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</si>
  <si>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</si>
  <si>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</si>
  <si>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</si>
  <si>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</si>
  <si>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</si>
  <si>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</si>
  <si>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</si>
  <si>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</si>
  <si>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</si>
  <si>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</si>
  <si>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</si>
  <si>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</si>
  <si>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</si>
  <si>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</si>
  <si>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</si>
  <si>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</si>
  <si>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</si>
  <si>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</si>
  <si>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</si>
  <si>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</si>
  <si>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</si>
  <si>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</si>
  <si>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</si>
  <si>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</si>
  <si>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</si>
  <si>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</si>
  <si>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</si>
  <si>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</si>
  <si>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</si>
  <si>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</si>
  <si>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</si>
  <si>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</si>
  <si>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</si>
  <si>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</si>
  <si>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</si>
  <si>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</si>
  <si>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</si>
  <si>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</si>
  <si>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</si>
  <si>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</si>
  <si>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</si>
  <si>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</si>
  <si>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</si>
  <si>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</si>
  <si>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</si>
  <si>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</si>
  <si>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</si>
  <si>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</si>
  <si>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</si>
  <si>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</si>
  <si>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</si>
  <si>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</si>
  <si>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</si>
  <si>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</si>
  <si>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</si>
  <si>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</si>
  <si>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</si>
  <si>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</si>
  <si>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</si>
  <si>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</si>
  <si>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</si>
  <si>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</si>
  <si>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</si>
  <si>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</si>
  <si>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</si>
  <si>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</si>
  <si>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</si>
  <si>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</si>
  <si>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</si>
  <si>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</si>
  <si>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</si>
  <si>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</si>
  <si>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</si>
  <si>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</si>
  <si>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</si>
  <si>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</si>
  <si>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</si>
  <si>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</si>
  <si>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</si>
  <si>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</si>
  <si>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</si>
  <si>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</si>
  <si>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</si>
  <si>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</si>
  <si>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</si>
  <si>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</si>
  <si>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</si>
  <si>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</si>
  <si>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</si>
  <si>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</si>
  <si>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</si>
  <si>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</si>
  <si>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</si>
  <si>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</si>
  <si>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</si>
  <si>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</si>
  <si>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</si>
  <si>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</si>
  <si>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</si>
  <si>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</si>
  <si>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</si>
  <si>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</si>
  <si>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</si>
  <si>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</si>
  <si>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</si>
  <si>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</si>
  <si>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</si>
  <si>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</si>
  <si>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</si>
  <si>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</si>
  <si>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</si>
  <si>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</si>
  <si>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</si>
  <si>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</si>
  <si>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</si>
  <si>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</si>
  <si>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</si>
  <si>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</si>
  <si>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</si>
  <si>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</si>
  <si>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</si>
  <si>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</si>
  <si>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</si>
  <si>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</si>
  <si>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</si>
  <si>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</si>
  <si>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</si>
  <si>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</si>
  <si>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</si>
  <si>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</si>
  <si>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</si>
  <si>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</si>
  <si>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</si>
  <si>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</si>
  <si>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</si>
  <si>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</si>
  <si>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</si>
  <si>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</si>
  <si>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</si>
  <si>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</si>
  <si>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</si>
  <si>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</si>
  <si>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</si>
  <si>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</si>
  <si>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</si>
  <si>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</si>
  <si>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</si>
  <si>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</si>
  <si>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</si>
  <si>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</si>
  <si>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</si>
  <si>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</si>
  <si>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</si>
  <si>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</si>
  <si>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</si>
  <si>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</si>
  <si>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</si>
  <si>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</si>
  <si>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</si>
  <si>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</si>
  <si>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</si>
  <si>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</si>
  <si>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</si>
  <si>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</si>
  <si>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</si>
  <si>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</si>
  <si>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</si>
  <si>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</si>
  <si>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</si>
  <si>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</si>
  <si>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</si>
  <si>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</si>
  <si>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</si>
  <si>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</si>
  <si>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</si>
  <si>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</si>
  <si>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</si>
  <si>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</si>
  <si>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</si>
  <si>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</si>
  <si>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</si>
  <si>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</si>
  <si>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</si>
  <si>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</si>
  <si>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</si>
  <si>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</si>
  <si>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</si>
  <si>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</si>
  <si>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</si>
  <si>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</si>
  <si>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</si>
  <si>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</si>
  <si>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</si>
  <si>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</si>
  <si>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</si>
  <si>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</si>
  <si>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</si>
  <si>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</si>
  <si>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</si>
  <si>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</si>
  <si>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</si>
  <si>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</si>
  <si>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</si>
  <si>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</si>
  <si>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</si>
  <si>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</si>
  <si>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</si>
  <si>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</si>
  <si>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</si>
  <si>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</si>
  <si>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</si>
  <si>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</si>
  <si>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</si>
  <si>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</si>
  <si>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</si>
  <si>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</si>
  <si>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</si>
  <si>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</si>
  <si>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</si>
  <si>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</si>
  <si>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</si>
  <si>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</si>
  <si>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</si>
  <si>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</si>
  <si>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</si>
  <si>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</si>
  <si>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</si>
  <si>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</si>
  <si>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</si>
  <si>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</si>
  <si>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</si>
  <si>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</si>
  <si>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</si>
  <si>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</si>
  <si>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</si>
  <si>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</si>
  <si>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</si>
  <si>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</si>
  <si>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</si>
  <si>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</si>
  <si>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</si>
  <si>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</si>
  <si>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</si>
  <si>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</si>
  <si>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</si>
  <si>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</si>
  <si>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</si>
  <si>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</si>
  <si>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</si>
  <si>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</si>
  <si>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</si>
  <si>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</si>
  <si>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</si>
  <si>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</si>
  <si>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</si>
  <si>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</si>
  <si>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</si>
  <si>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</si>
  <si>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</si>
  <si>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</si>
  <si>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</si>
  <si>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</si>
  <si>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</si>
  <si>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</si>
  <si>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</si>
  <si>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</si>
  <si>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</si>
  <si>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</si>
  <si>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</si>
  <si>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</si>
  <si>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</si>
  <si>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</si>
  <si>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</si>
  <si>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</si>
  <si>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</si>
  <si>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</si>
  <si>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</si>
  <si>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</si>
  <si>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</si>
  <si>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</si>
  <si>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</si>
  <si>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</si>
  <si>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</si>
  <si>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</si>
  <si>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</si>
  <si>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</si>
  <si>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</si>
  <si>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</si>
  <si>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</si>
  <si>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</si>
  <si>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</si>
  <si>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</si>
  <si>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</si>
  <si>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</si>
  <si>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</si>
  <si>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</si>
  <si>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</si>
  <si>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</si>
  <si>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</si>
  <si>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</si>
  <si>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</si>
  <si>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</si>
  <si>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</si>
  <si>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</si>
  <si>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</si>
  <si>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</si>
  <si>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</si>
  <si>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</si>
  <si>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</si>
  <si>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</si>
  <si>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</si>
  <si>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</si>
  <si>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</si>
  <si>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</si>
  <si>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</si>
  <si>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</si>
  <si>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</si>
  <si>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</si>
  <si>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</si>
  <si>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</si>
  <si>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</si>
  <si>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</si>
  <si>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</si>
  <si>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</si>
  <si>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</si>
  <si>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</si>
  <si>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</si>
  <si>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</si>
  <si>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</si>
  <si>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</si>
  <si>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</si>
  <si>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</si>
  <si>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</si>
  <si>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</si>
  <si>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</si>
  <si>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</si>
  <si>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</si>
  <si>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</si>
  <si>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</si>
  <si>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</si>
  <si>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</si>
  <si>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</si>
  <si>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</si>
  <si>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</si>
  <si>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</si>
  <si>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</si>
  <si>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</si>
  <si>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</si>
  <si>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</si>
  <si>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</si>
  <si>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</si>
  <si>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</si>
  <si>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</si>
  <si>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</si>
  <si>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</si>
  <si>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</si>
  <si>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</si>
  <si>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</si>
  <si>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</si>
  <si>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</si>
  <si>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</si>
  <si>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</si>
  <si>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</si>
  <si>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</si>
  <si>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</si>
  <si>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</si>
  <si>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</si>
  <si>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</si>
  <si>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</si>
  <si>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</si>
  <si>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</si>
  <si>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</si>
  <si>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</si>
  <si>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</si>
  <si>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</si>
  <si>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</si>
  <si>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</si>
  <si>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</si>
  <si>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</si>
  <si>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</si>
  <si>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</si>
  <si>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</si>
  <si>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</si>
  <si>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</si>
  <si>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</si>
  <si>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</si>
  <si>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</si>
  <si>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</si>
  <si>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</si>
  <si>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</si>
  <si>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</si>
  <si>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</si>
  <si>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</si>
  <si>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</si>
  <si>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</si>
  <si>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</si>
  <si>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</si>
  <si>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</si>
  <si>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</si>
  <si>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</si>
  <si>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</si>
  <si>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</si>
  <si>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</si>
  <si>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</si>
  <si>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</si>
  <si>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</si>
  <si>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</si>
  <si>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</si>
  <si>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</si>
  <si>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</si>
  <si>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</si>
  <si>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</si>
  <si>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</si>
  <si>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</si>
  <si>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</si>
  <si>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</si>
  <si>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</si>
  <si>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</si>
  <si>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</si>
  <si>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</si>
  <si>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</si>
  <si>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</si>
  <si>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</si>
  <si>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</si>
  <si>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</si>
  <si>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</si>
  <si>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</si>
  <si>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</si>
  <si>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</si>
  <si>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</si>
  <si>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</si>
  <si>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</si>
  <si>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</si>
  <si>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</si>
  <si>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</si>
  <si>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</si>
  <si>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</si>
  <si>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</si>
  <si>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</si>
  <si>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</si>
  <si>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</si>
  <si>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</si>
  <si>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</si>
  <si>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</si>
  <si>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</si>
  <si>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</si>
  <si>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</si>
  <si>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</si>
  <si>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</si>
  <si>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</si>
  <si>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</si>
  <si>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</si>
  <si>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</si>
  <si>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</si>
  <si>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</si>
  <si>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</si>
  <si>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</si>
  <si>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</si>
  <si>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</si>
  <si>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</si>
  <si>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</si>
  <si>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</si>
  <si>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</si>
  <si>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</si>
  <si>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</si>
  <si>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</si>
  <si>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</si>
  <si>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</si>
  <si>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</si>
  <si>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</si>
  <si>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</si>
  <si>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</si>
  <si>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</si>
  <si>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</si>
  <si>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</si>
  <si>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</si>
  <si>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</si>
  <si>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</si>
  <si>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</si>
  <si>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</si>
  <si>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</si>
  <si>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</si>
  <si>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</si>
  <si>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</si>
  <si>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</si>
  <si>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</si>
  <si>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</si>
  <si>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</si>
  <si>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</si>
  <si>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</si>
  <si>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</si>
  <si>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</si>
  <si>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</si>
  <si>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</si>
  <si>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</si>
  <si>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</si>
  <si>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</si>
  <si>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</si>
  <si>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</si>
  <si>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</si>
  <si>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</si>
  <si>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</si>
  <si>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</si>
  <si>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</si>
  <si>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</si>
  <si>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</si>
  <si>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</si>
  <si>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</si>
  <si>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</si>
  <si>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</si>
  <si>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</si>
  <si>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</si>
  <si>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</si>
  <si>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</si>
  <si>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</si>
  <si>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</si>
  <si>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</si>
  <si>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</si>
  <si>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</si>
  <si>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</si>
  <si>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</si>
  <si>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</si>
  <si>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</si>
  <si>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</si>
  <si>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</si>
  <si>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</si>
  <si>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</si>
  <si>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</si>
  <si>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</si>
  <si>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</si>
  <si>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</si>
  <si>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</si>
  <si>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</si>
  <si>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</si>
  <si>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</si>
  <si>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</si>
  <si>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</si>
  <si>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</si>
  <si>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</si>
  <si>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</si>
  <si>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</si>
  <si>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</si>
  <si>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</si>
  <si>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</si>
  <si>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</si>
  <si>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</si>
  <si>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</si>
  <si>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</si>
  <si>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</si>
  <si>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</si>
  <si>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</si>
  <si>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</si>
  <si>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</si>
  <si>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</si>
  <si>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</si>
  <si>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</si>
  <si>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</si>
  <si>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</si>
  <si>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</si>
  <si>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</si>
  <si>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</si>
  <si>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</si>
  <si>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</si>
  <si>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</si>
  <si>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</si>
  <si>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</si>
  <si>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</si>
  <si>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</si>
  <si>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</si>
  <si>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</si>
  <si>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</si>
  <si>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</si>
  <si>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</si>
  <si>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</si>
  <si>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</si>
  <si>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</si>
  <si>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</si>
  <si>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</si>
  <si>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</si>
  <si>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</si>
  <si>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</si>
  <si>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</si>
  <si>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</si>
  <si>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</si>
  <si>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</si>
  <si>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</si>
  <si>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</si>
  <si>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</si>
  <si>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</si>
  <si>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</si>
  <si>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</si>
  <si>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</si>
  <si>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</si>
  <si>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</si>
  <si>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</si>
  <si>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</si>
  <si>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</si>
  <si>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</si>
  <si>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</si>
  <si>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</si>
  <si>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</si>
  <si>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</si>
  <si>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</si>
  <si>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</si>
  <si>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</si>
  <si>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</si>
  <si>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</si>
  <si>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</si>
  <si>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</si>
  <si>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</si>
  <si>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</si>
  <si>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</si>
  <si>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</si>
  <si>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</si>
  <si>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</si>
  <si>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</si>
  <si>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</si>
  <si>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</si>
  <si>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</si>
  <si>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</si>
  <si>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</si>
  <si>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</si>
  <si>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</si>
  <si>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</si>
  <si>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</si>
  <si>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</si>
  <si>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</si>
  <si>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</si>
  <si>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</si>
  <si>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</si>
  <si>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</si>
  <si>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</si>
  <si>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</si>
  <si>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</si>
  <si>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</si>
  <si>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</si>
  <si>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</si>
  <si>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</si>
  <si>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</si>
  <si>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</si>
  <si>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</si>
  <si>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</si>
  <si>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</si>
  <si>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</si>
  <si>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</si>
  <si>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</si>
  <si>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</si>
  <si>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</si>
  <si>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</si>
  <si>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</si>
  <si>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</si>
  <si>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</si>
  <si>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</si>
  <si>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</si>
  <si>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</si>
  <si>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</si>
  <si>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</si>
  <si>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</si>
  <si>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</si>
  <si>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</si>
  <si>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</si>
  <si>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</si>
  <si>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</si>
  <si>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</si>
  <si>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</si>
  <si>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</si>
  <si>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</si>
  <si>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</si>
  <si>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</si>
  <si>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</si>
  <si>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</si>
  <si>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</si>
  <si>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</si>
  <si>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</si>
  <si>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</si>
  <si>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</si>
  <si>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</si>
  <si>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</si>
  <si>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</si>
  <si>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</si>
  <si>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</si>
  <si>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</si>
  <si>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</si>
  <si>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</si>
  <si>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</si>
  <si>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</si>
  <si>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</si>
  <si>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</si>
  <si>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</si>
  <si>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</si>
  <si>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</si>
  <si>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</si>
  <si>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</si>
  <si>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</si>
  <si>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</si>
  <si>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</si>
  <si>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</si>
  <si>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</si>
  <si>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</si>
  <si>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</si>
  <si>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</si>
  <si>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</si>
  <si>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</si>
  <si>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</si>
  <si>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</si>
  <si>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</si>
  <si>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</si>
  <si>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</si>
  <si>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</si>
  <si>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</si>
  <si>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</si>
  <si>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</si>
  <si>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</si>
  <si>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</si>
  <si>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</si>
  <si>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</si>
  <si>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</si>
  <si>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</si>
  <si>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</si>
  <si>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</si>
  <si>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</si>
  <si>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</si>
  <si>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</si>
  <si>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</si>
  <si>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</si>
  <si>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</si>
  <si>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</si>
  <si>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</si>
  <si>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</si>
  <si>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</si>
  <si>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</si>
  <si>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</si>
  <si>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</si>
  <si>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</si>
  <si>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</si>
  <si>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</si>
  <si>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</si>
  <si>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</si>
  <si>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</si>
  <si>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</si>
  <si>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</si>
  <si>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</si>
  <si>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</si>
  <si>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</si>
  <si>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</si>
  <si>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</si>
  <si>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</si>
  <si>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</si>
  <si>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</si>
  <si>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</si>
  <si>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</si>
  <si>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</si>
  <si>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</si>
  <si>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</si>
  <si>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</si>
  <si>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</si>
  <si>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</si>
  <si>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</si>
  <si>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</si>
  <si>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</si>
  <si>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</si>
  <si>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</si>
  <si>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</si>
  <si>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</si>
  <si>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</si>
  <si>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</si>
  <si>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</si>
  <si>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</si>
  <si>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</si>
  <si>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</si>
  <si>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</si>
  <si>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</si>
  <si>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</si>
  <si>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</si>
  <si>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</si>
  <si>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</si>
  <si>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</si>
  <si>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</si>
  <si>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</si>
  <si>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</si>
  <si>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</si>
  <si>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</si>
  <si>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</si>
  <si>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</si>
  <si>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</si>
  <si>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</si>
  <si>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</si>
  <si>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</si>
  <si>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</si>
  <si>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</si>
  <si>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</si>
  <si>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</si>
  <si>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</si>
  <si>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</si>
  <si>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</si>
  <si>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</si>
  <si>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</si>
  <si>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</si>
  <si>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</si>
  <si>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</si>
  <si>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</si>
  <si>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</si>
  <si>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</si>
  <si>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</si>
  <si>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</si>
  <si>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</si>
  <si>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</si>
  <si>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</si>
  <si>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</si>
  <si>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</si>
  <si>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</si>
  <si>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</si>
  <si>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</si>
  <si>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</si>
  <si>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</si>
  <si>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</si>
  <si>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</si>
  <si>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</si>
  <si>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</si>
  <si>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</si>
  <si>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</si>
  <si>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</si>
  <si>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</si>
  <si>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</si>
  <si>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</si>
  <si>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</si>
  <si>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</si>
  <si>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</si>
  <si>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</si>
  <si>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</si>
  <si>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</si>
  <si>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</si>
  <si>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</si>
  <si>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</si>
  <si>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</si>
  <si>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</si>
  <si>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</si>
  <si>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</si>
  <si>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</si>
  <si>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</si>
  <si>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</si>
  <si>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</si>
  <si>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</si>
  <si>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</si>
  <si>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</si>
  <si>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</si>
  <si>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</si>
  <si>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</si>
  <si>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</si>
  <si>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</si>
  <si>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</si>
  <si>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</si>
  <si>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</si>
  <si>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</si>
  <si>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</si>
  <si>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</si>
  <si>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</si>
  <si>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</si>
  <si>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</si>
  <si>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</si>
  <si>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</si>
  <si>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</si>
  <si>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</si>
  <si>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</si>
  <si>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</si>
  <si>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</si>
  <si>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</si>
  <si>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</si>
  <si>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</si>
  <si>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</si>
  <si>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</si>
  <si>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</si>
  <si>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</si>
  <si>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</si>
  <si>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</si>
  <si>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</si>
  <si>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</si>
  <si>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</si>
  <si>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</si>
  <si>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</si>
  <si>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</si>
  <si>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</si>
  <si>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</si>
  <si>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</si>
  <si>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</si>
  <si>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</si>
  <si>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</si>
  <si>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</si>
  <si>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</si>
  <si>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</si>
  <si>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</si>
  <si>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</si>
  <si>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</si>
  <si>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</si>
  <si>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</si>
  <si>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</si>
  <si>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</si>
  <si>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</si>
  <si>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</si>
  <si>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</si>
  <si>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</si>
  <si>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</si>
  <si>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</si>
  <si>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</si>
  <si>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</si>
  <si>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</si>
  <si>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</si>
  <si>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</si>
  <si>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</si>
  <si>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</si>
  <si>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</si>
  <si>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</si>
  <si>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</si>
  <si>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</si>
  <si>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</si>
  <si>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</si>
  <si>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</si>
  <si>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</si>
  <si>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</si>
  <si>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</si>
  <si>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</si>
  <si>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</si>
  <si>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</si>
  <si>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</si>
  <si>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</si>
  <si>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</si>
  <si>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</si>
  <si>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</si>
  <si>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</si>
  <si>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</si>
  <si>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</si>
  <si>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</si>
  <si>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</si>
  <si>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</si>
  <si>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</si>
  <si>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</si>
  <si>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</si>
  <si>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</si>
  <si>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</si>
  <si>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</si>
  <si>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</si>
  <si>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</si>
  <si>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</si>
  <si>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</si>
  <si>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</si>
  <si>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</si>
  <si>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</si>
  <si>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</si>
  <si>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</si>
  <si>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</si>
  <si>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</si>
  <si>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</si>
  <si>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</si>
  <si>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</si>
  <si>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</si>
  <si>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</si>
  <si>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</si>
  <si>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</si>
  <si>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</si>
  <si>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</si>
  <si>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</si>
  <si>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</si>
  <si>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</si>
  <si>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</si>
  <si>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</si>
  <si>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</si>
  <si>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</si>
  <si>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</si>
  <si>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</si>
  <si>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</si>
  <si>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</si>
  <si>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</si>
  <si>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</si>
  <si>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</si>
  <si>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</si>
  <si>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</si>
  <si>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</si>
  <si>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</si>
  <si>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</si>
  <si>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</si>
  <si>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</si>
  <si>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</si>
  <si>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</si>
  <si>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</si>
  <si>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</si>
  <si>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</si>
  <si>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</si>
  <si>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</si>
  <si>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</si>
  <si>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</si>
  <si>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</si>
  <si>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</si>
  <si>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</si>
  <si>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</si>
  <si>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</si>
  <si>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</si>
  <si>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</si>
  <si>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</si>
  <si>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</si>
  <si>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</si>
  <si>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</si>
  <si>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</si>
  <si>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</si>
  <si>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</si>
  <si>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</si>
  <si>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</si>
  <si>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</si>
  <si>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</si>
  <si>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</si>
  <si>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</si>
  <si>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</si>
  <si>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</si>
  <si>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</si>
  <si>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</si>
  <si>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</si>
  <si>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</si>
  <si>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</si>
  <si>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</si>
  <si>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</si>
  <si>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</si>
  <si>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</si>
  <si>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</si>
  <si>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</si>
  <si>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</si>
  <si>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</si>
  <si>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</si>
  <si>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</si>
  <si>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</si>
  <si>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</si>
  <si>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</si>
  <si>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</si>
  <si>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</si>
  <si>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</si>
  <si>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</si>
  <si>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</si>
  <si>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</si>
  <si>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</si>
  <si>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</si>
  <si>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</si>
  <si>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</si>
  <si>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</si>
  <si>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</si>
  <si>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</si>
  <si>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</si>
  <si>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</si>
  <si>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</si>
  <si>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</si>
  <si>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</si>
  <si>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</si>
  <si>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</si>
  <si>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</si>
  <si>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</si>
  <si>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</si>
  <si>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</si>
  <si>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</si>
  <si>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</si>
  <si>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</si>
  <si>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</si>
  <si>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</si>
  <si>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</si>
  <si>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</si>
  <si>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</si>
  <si>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</si>
  <si>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</si>
  <si>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</si>
  <si>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</si>
  <si>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</si>
  <si>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</si>
  <si>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</si>
  <si>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</si>
  <si>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</si>
  <si>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</si>
  <si>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</si>
  <si>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</si>
  <si>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</si>
  <si>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</si>
  <si>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</si>
  <si>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</si>
  <si>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</si>
  <si>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</si>
  <si>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</si>
  <si>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</si>
  <si>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</si>
  <si>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</si>
  <si>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</si>
  <si>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</si>
  <si>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</si>
  <si>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</si>
  <si>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</si>
  <si>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</si>
  <si>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</si>
  <si>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</si>
  <si>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</si>
  <si>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</si>
  <si>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</si>
  <si>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</si>
  <si>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</si>
  <si>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</si>
  <si>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</si>
  <si>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</si>
  <si>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</si>
  <si>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</si>
  <si>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</si>
  <si>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</si>
  <si>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</si>
  <si>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</si>
  <si>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</si>
  <si>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</si>
  <si>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</si>
  <si>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</si>
  <si>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</si>
  <si>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</si>
  <si>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</si>
  <si>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</si>
  <si>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</si>
  <si>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</si>
  <si>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</si>
  <si>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</si>
  <si>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</si>
  <si>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</si>
  <si>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</si>
  <si>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</si>
  <si>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</si>
  <si>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</si>
  <si>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</si>
  <si>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</si>
  <si>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</si>
  <si>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</si>
  <si>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</si>
  <si>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</si>
  <si>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</si>
  <si>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</si>
  <si>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</si>
  <si>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</si>
  <si>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</si>
  <si>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</si>
  <si>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</si>
  <si>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</si>
  <si>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</si>
  <si>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</si>
  <si>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</si>
  <si>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</si>
  <si>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</si>
  <si>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</si>
  <si>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</si>
  <si>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</si>
  <si>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</si>
  <si>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</si>
  <si>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</si>
  <si>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</si>
  <si>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</si>
  <si>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</si>
  <si>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</si>
  <si>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</si>
  <si>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</si>
  <si>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</si>
  <si>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</si>
  <si>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</si>
  <si>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</si>
  <si>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</si>
  <si>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</si>
  <si>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</si>
  <si>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</si>
  <si>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</si>
  <si>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</si>
  <si>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</si>
  <si>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</si>
  <si>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</si>
  <si>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</si>
  <si>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</si>
  <si>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</si>
  <si>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</si>
  <si>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</si>
  <si>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</si>
  <si>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</si>
  <si>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</si>
  <si>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</si>
  <si>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</si>
  <si>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</si>
  <si>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</si>
  <si>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</si>
  <si>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</si>
  <si>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</si>
  <si>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</si>
  <si>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</si>
  <si>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</si>
  <si>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</si>
  <si>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</si>
  <si>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</si>
  <si>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</si>
  <si>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</si>
  <si>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</si>
  <si>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</si>
  <si>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</si>
  <si>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</si>
  <si>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</si>
  <si>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</si>
  <si>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</si>
  <si>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</si>
  <si>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</si>
  <si>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</si>
  <si>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</si>
  <si>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</si>
  <si>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</si>
  <si>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</si>
  <si>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</si>
  <si>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</si>
  <si>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</si>
  <si>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</si>
  <si>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</si>
  <si>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</si>
  <si>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</si>
  <si>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</si>
  <si>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</si>
  <si>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</si>
  <si>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</si>
  <si>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</si>
  <si>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</si>
  <si>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</si>
  <si>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</si>
  <si>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</si>
  <si>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</si>
  <si>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</si>
  <si>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</si>
  <si>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</si>
  <si>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</si>
  <si>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</si>
  <si>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</si>
  <si>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</si>
  <si>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</si>
  <si>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</si>
  <si>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</si>
  <si>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</si>
  <si>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</si>
  <si>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</si>
  <si>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</si>
  <si>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</si>
  <si>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</si>
  <si>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</si>
  <si>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</si>
  <si>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</si>
  <si>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</si>
  <si>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</si>
  <si>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</si>
  <si>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</si>
  <si>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</si>
  <si>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</si>
  <si>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</si>
  <si>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</si>
  <si>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</si>
  <si>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</si>
  <si>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</si>
  <si>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</si>
  <si>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</si>
  <si>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</si>
  <si>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</si>
  <si>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</si>
  <si>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</si>
  <si>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</si>
  <si>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</si>
  <si>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</si>
  <si>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</si>
  <si>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</si>
  <si>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</si>
  <si>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</si>
  <si>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</si>
  <si>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</si>
  <si>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</si>
  <si>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</si>
  <si>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</si>
  <si>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</si>
  <si>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</si>
  <si>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</si>
  <si>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</si>
  <si>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</si>
  <si>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</si>
  <si>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</si>
  <si>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</si>
  <si>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</si>
  <si>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</si>
  <si>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</si>
  <si>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</si>
  <si>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</si>
  <si>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</si>
  <si>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</si>
  <si>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</si>
  <si>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</si>
  <si>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</si>
  <si>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</si>
  <si>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</si>
  <si>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</si>
  <si>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</si>
  <si>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</si>
  <si>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</si>
  <si>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</si>
  <si>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</si>
  <si>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</si>
  <si>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</si>
  <si>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</si>
  <si>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</si>
  <si>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</si>
  <si>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</si>
  <si>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</si>
  <si>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</si>
  <si>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</si>
  <si>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</si>
  <si>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</si>
  <si>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</si>
  <si>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</si>
  <si>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</si>
  <si>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</si>
  <si>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</si>
  <si>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</si>
  <si>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</si>
  <si>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</si>
  <si>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</si>
  <si>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</si>
  <si>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</si>
  <si>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</si>
  <si>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</si>
  <si>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</si>
  <si>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</si>
  <si>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</si>
  <si>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</si>
  <si>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</si>
  <si>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</si>
  <si>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</si>
  <si>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</si>
  <si>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</si>
  <si>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</si>
  <si>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</si>
  <si>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</si>
  <si>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</si>
  <si>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</si>
  <si>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</si>
  <si>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</si>
  <si>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</si>
  <si>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</si>
  <si>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</si>
  <si>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</si>
  <si>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</si>
  <si>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</si>
  <si>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</si>
  <si>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</si>
  <si>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</si>
  <si>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</si>
  <si>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</si>
  <si>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</si>
  <si>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</si>
  <si>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</si>
  <si>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</si>
  <si>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</si>
  <si>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</si>
  <si>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</si>
  <si>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</si>
  <si>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</si>
  <si>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</si>
  <si>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</si>
  <si>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</si>
  <si>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</si>
  <si>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</si>
  <si>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</si>
  <si>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</si>
  <si>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</si>
  <si>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</si>
  <si>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</si>
  <si>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</si>
  <si>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</si>
  <si>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</si>
  <si>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</si>
  <si>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</si>
  <si>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</si>
  <si>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</si>
  <si>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</si>
  <si>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</si>
  <si>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</si>
  <si>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</si>
  <si>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</si>
  <si>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</si>
  <si>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</si>
  <si>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</si>
  <si>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</si>
  <si>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</si>
  <si>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</si>
  <si>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</si>
  <si>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</si>
  <si>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</si>
  <si>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</si>
  <si>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</si>
  <si>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</si>
  <si>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</si>
  <si>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</si>
  <si>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</si>
  <si>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</si>
  <si>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</si>
  <si>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</si>
  <si>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</si>
  <si>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</si>
  <si>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</si>
  <si>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</si>
  <si>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</si>
  <si>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</si>
  <si>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</si>
  <si>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</si>
  <si>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</si>
  <si>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</si>
  <si>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</si>
  <si>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</si>
  <si>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</si>
  <si>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</si>
  <si>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</si>
  <si>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</si>
  <si>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</si>
  <si>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</si>
  <si>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</si>
  <si>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</si>
  <si>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</si>
  <si>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</si>
  <si>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</si>
  <si>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</si>
  <si>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</si>
  <si>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</si>
  <si>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</si>
  <si>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</si>
  <si>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</si>
  <si>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</si>
  <si>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</si>
  <si>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</si>
  <si>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</si>
  <si>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</si>
  <si>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</si>
  <si>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</si>
  <si>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</si>
  <si>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</si>
  <si>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</si>
  <si>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</si>
  <si>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</si>
  <si>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</si>
  <si>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</si>
  <si>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</si>
  <si>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</si>
  <si>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</si>
  <si>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</si>
  <si>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</si>
  <si>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</si>
  <si>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</si>
  <si>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</si>
  <si>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</si>
  <si>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</si>
  <si>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</si>
  <si>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</si>
  <si>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</si>
  <si>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</si>
  <si>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</si>
  <si>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</si>
  <si>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</si>
  <si>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</si>
  <si>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</si>
  <si>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</si>
  <si>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</si>
  <si>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</si>
  <si>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</si>
  <si>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</si>
  <si>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</si>
  <si>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</si>
  <si>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</si>
  <si>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</si>
  <si>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</si>
  <si>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</si>
  <si>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</si>
  <si>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</si>
  <si>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</si>
  <si>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</si>
  <si>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</si>
  <si>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</si>
  <si>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</si>
  <si>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</si>
  <si>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</si>
  <si>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</si>
  <si>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</si>
  <si>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</si>
  <si>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</si>
  <si>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</si>
  <si>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</si>
  <si>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</si>
  <si>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</si>
  <si>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</si>
  <si>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</si>
  <si>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</si>
  <si>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</si>
  <si>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</si>
  <si>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</si>
  <si>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</si>
  <si>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</si>
  <si>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</si>
  <si>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</si>
  <si>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</si>
  <si>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</si>
  <si>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</si>
  <si>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</si>
  <si>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</si>
  <si>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</si>
  <si>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</si>
  <si>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</si>
  <si>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</si>
  <si>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</si>
  <si>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</si>
  <si>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</si>
  <si>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</si>
  <si>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</si>
  <si>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</si>
  <si>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</si>
  <si>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</si>
  <si>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</si>
  <si>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</si>
  <si>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</si>
  <si>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</si>
  <si>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</si>
  <si>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</si>
  <si>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</si>
  <si>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</si>
  <si>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</si>
  <si>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</si>
  <si>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</si>
  <si>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</si>
  <si>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</si>
  <si>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</si>
  <si>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</si>
  <si>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</si>
  <si>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</si>
  <si>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</si>
  <si>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</si>
  <si>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</si>
  <si>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</si>
  <si>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</si>
  <si>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</si>
  <si>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</si>
  <si>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</si>
  <si>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</si>
  <si>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</si>
  <si>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</si>
  <si>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</si>
  <si>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</si>
  <si>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</si>
  <si>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</si>
  <si>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</si>
  <si>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</si>
  <si>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</si>
  <si>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</si>
  <si>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</si>
  <si>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</si>
  <si>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</si>
  <si>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</si>
  <si>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</si>
  <si>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</si>
  <si>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</si>
  <si>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</si>
  <si>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</si>
  <si>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</si>
  <si>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</si>
  <si>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</si>
  <si>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</si>
  <si>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</si>
  <si>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</si>
  <si>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</si>
  <si>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</si>
  <si>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</si>
  <si>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</si>
  <si>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</si>
  <si>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</si>
  <si>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</si>
  <si>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</si>
  <si>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</si>
  <si>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</si>
  <si>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</si>
  <si>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</si>
  <si>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</si>
  <si>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</si>
  <si>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</si>
  <si>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</si>
  <si>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</si>
  <si>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</si>
  <si>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</si>
  <si>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</si>
  <si>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</si>
  <si>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</si>
  <si>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</si>
  <si>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</si>
  <si>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</si>
  <si>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</si>
  <si>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</si>
  <si>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</si>
  <si>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</si>
  <si>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</si>
  <si>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</si>
  <si>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</si>
  <si>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</si>
  <si>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</si>
  <si>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</si>
  <si>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</si>
  <si>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</si>
  <si>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</si>
  <si>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</si>
  <si>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</si>
  <si>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</si>
  <si>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</si>
  <si>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</si>
  <si>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</si>
  <si>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</si>
  <si>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</si>
  <si>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</si>
  <si>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</si>
  <si>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</si>
  <si>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</si>
  <si>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</si>
  <si>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</si>
  <si>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</si>
  <si>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</si>
  <si>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</si>
  <si>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</si>
  <si>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</si>
  <si>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</si>
  <si>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</si>
  <si>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</si>
  <si>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</si>
  <si>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</si>
  <si>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</si>
  <si>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</si>
  <si>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</si>
  <si>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</si>
  <si>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</si>
  <si>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</si>
  <si>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</si>
  <si>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</si>
  <si>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</si>
  <si>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</si>
  <si>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</si>
  <si>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</si>
  <si>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</si>
  <si>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</si>
  <si>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</si>
  <si>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</si>
  <si>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</si>
  <si>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</si>
  <si>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</si>
  <si>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</si>
  <si>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</si>
  <si>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</si>
  <si>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</si>
  <si>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</si>
  <si>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</si>
  <si>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</si>
  <si>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</si>
  <si>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</si>
  <si>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</si>
  <si>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</si>
  <si>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</si>
  <si>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</si>
  <si>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</si>
  <si>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</si>
  <si>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</si>
  <si>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</si>
  <si>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</si>
  <si>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</si>
  <si>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</si>
  <si>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</si>
  <si>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</si>
  <si>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</si>
  <si>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</si>
  <si>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</si>
  <si>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</si>
  <si>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</si>
  <si>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</si>
  <si>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</si>
  <si>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</si>
  <si>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</si>
  <si>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</si>
  <si>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</si>
  <si>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</si>
  <si>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</si>
  <si>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</si>
  <si>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</si>
  <si>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</si>
  <si>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</si>
  <si>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</si>
  <si>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</si>
  <si>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</si>
  <si>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</si>
  <si>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</si>
  <si>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</si>
  <si>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</si>
  <si>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</si>
  <si>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</si>
  <si>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</si>
  <si>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</si>
  <si>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</si>
  <si>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</si>
  <si>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</si>
  <si>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</si>
  <si>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</si>
  <si>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</si>
  <si>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</si>
  <si>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</si>
  <si>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</si>
  <si>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</si>
  <si>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</si>
  <si>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</si>
  <si>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</si>
  <si>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</si>
  <si>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</si>
  <si>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</si>
  <si>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</si>
  <si>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</si>
  <si>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</si>
  <si>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</si>
  <si>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</si>
  <si>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</si>
  <si>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</si>
  <si>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LA VALETTE</t>
  </si>
  <si>
    <t>L'AVEYRON</t>
  </si>
  <si>
    <t>05126100</t>
  </si>
  <si>
    <t>18310006400033</t>
  </si>
  <si>
    <t>Agence de l'Eau Adour-Garonne</t>
  </si>
  <si>
    <t>34255833500077</t>
  </si>
  <si>
    <t>AQUASCOP BIOLOGIE site de Monptellier</t>
  </si>
  <si>
    <t>IBMR-20-M142</t>
  </si>
  <si>
    <t>AURELIA MARQUIS, ROMAIN VOLKMANN</t>
  </si>
  <si>
    <t>IBMR standard</t>
  </si>
  <si>
    <t>GAUCHE</t>
  </si>
  <si>
    <t>ETIAGE NORMAL</t>
  </si>
  <si>
    <t>ENSOLEILLE</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</si>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</sst>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38" sqref="E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642241</v>
      </c>
      <c r="G10" s="113"/>
      <c r="H10" s="114"/>
    </row>
    <row r="11" spans="1:8" ht="15">
      <c r="A11" s="10" t="s">
        <v>2277</v>
      </c>
      <c r="B11" s="47">
        <v>44047</v>
      </c>
      <c r="D11" s="10" t="s">
        <v>2280</v>
      </c>
      <c r="E11" s="52">
        <v>6363907</v>
      </c>
      <c r="G11" s="113"/>
      <c r="H11" s="114"/>
    </row>
    <row r="12" spans="1:8" ht="15">
      <c r="A12" s="10" t="s">
        <v>2283</v>
      </c>
      <c r="B12" s="52" t="s">
        <v>5294</v>
      </c>
      <c r="D12" s="10" t="s">
        <v>2281</v>
      </c>
      <c r="E12" s="52">
        <v>642166</v>
      </c>
      <c r="G12" s="115"/>
      <c r="H12" s="116"/>
    </row>
    <row r="13" spans="1:5" ht="17.25" customHeight="1" thickBot="1">
      <c r="A13" s="2"/>
      <c r="B13" s="55"/>
      <c r="D13" s="10" t="s">
        <v>2282</v>
      </c>
      <c r="E13" s="52">
        <v>6363855</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642241</v>
      </c>
    </row>
    <row r="18" spans="1:3" ht="15">
      <c r="A18" s="123"/>
      <c r="B18" s="49" t="s">
        <v>2267</v>
      </c>
      <c r="C18" s="61">
        <f>E11</f>
        <v>6363907</v>
      </c>
    </row>
    <row r="19" spans="1:2" ht="15">
      <c r="A19" s="3" t="s">
        <v>2063</v>
      </c>
      <c r="B19" s="29">
        <v>394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19.5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21</v>
      </c>
      <c r="D35" s="28" t="s">
        <v>2284</v>
      </c>
      <c r="E35" s="32">
        <v>79</v>
      </c>
    </row>
    <row r="36" spans="1:5" s="7" customFormat="1" ht="15" customHeight="1">
      <c r="A36" s="5" t="s">
        <v>2113</v>
      </c>
      <c r="B36" s="30">
        <v>23</v>
      </c>
      <c r="C36" s="6"/>
      <c r="D36" s="8" t="s">
        <v>2112</v>
      </c>
      <c r="E36" s="30">
        <v>77</v>
      </c>
    </row>
    <row r="37" spans="1:5" s="7" customFormat="1" ht="15" customHeight="1">
      <c r="A37" s="5" t="s">
        <v>2111</v>
      </c>
      <c r="B37" s="30">
        <v>18.2</v>
      </c>
      <c r="C37" s="6"/>
      <c r="D37" s="8" t="s">
        <v>2110</v>
      </c>
      <c r="E37" s="30">
        <v>19.9</v>
      </c>
    </row>
    <row r="38" spans="1:5" s="7" customFormat="1" ht="15" customHeight="1">
      <c r="A38" s="5" t="s">
        <v>2115</v>
      </c>
      <c r="B38" s="30">
        <v>3</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v>2</v>
      </c>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1</v>
      </c>
      <c r="C73" s="6"/>
      <c r="D73" s="14" t="s">
        <v>2083</v>
      </c>
      <c r="E73" s="19">
        <v>1</v>
      </c>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3</v>
      </c>
      <c r="C76" s="6"/>
      <c r="D76" s="10" t="s">
        <v>2080</v>
      </c>
      <c r="E76" s="9">
        <v>4</v>
      </c>
    </row>
    <row r="77" spans="1:5" s="15" customFormat="1" ht="15">
      <c r="A77" s="3" t="s">
        <v>2079</v>
      </c>
      <c r="B77" s="9">
        <v>2</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v>1</v>
      </c>
      <c r="C82" s="6"/>
      <c r="D82" s="10" t="s">
        <v>2076</v>
      </c>
      <c r="E82" s="9">
        <v>1</v>
      </c>
    </row>
    <row r="83" spans="1:5" s="15" customFormat="1" ht="15">
      <c r="A83" s="3" t="s">
        <v>2075</v>
      </c>
      <c r="B83" s="9">
        <v>5</v>
      </c>
      <c r="C83" s="6"/>
      <c r="D83" s="10" t="s">
        <v>2075</v>
      </c>
      <c r="E83" s="9">
        <v>4</v>
      </c>
    </row>
    <row r="84" spans="1:5" s="15" customFormat="1" ht="15">
      <c r="A84" s="3" t="s">
        <v>2074</v>
      </c>
      <c r="B84" s="9">
        <v>2</v>
      </c>
      <c r="C84" s="6"/>
      <c r="D84" s="10" t="s">
        <v>2074</v>
      </c>
      <c r="E84" s="9">
        <v>3</v>
      </c>
    </row>
    <row r="85" spans="1:5" s="15" customFormat="1" ht="15">
      <c r="A85" s="3" t="s">
        <v>2073</v>
      </c>
      <c r="B85" s="9">
        <v>2</v>
      </c>
      <c r="C85" s="6"/>
      <c r="D85" s="10" t="s">
        <v>2073</v>
      </c>
      <c r="E85" s="9">
        <v>3</v>
      </c>
    </row>
    <row r="86" spans="1:5" s="15" customFormat="1" ht="15">
      <c r="A86" s="3" t="s">
        <v>2072</v>
      </c>
      <c r="B86" s="9">
        <v>1</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0.3</v>
      </c>
      <c r="E97" s="35">
        <v>0.06</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0.2</v>
      </c>
      <c r="E98" s="35">
        <v>0.1</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0.3</v>
      </c>
      <c r="E99" s="35">
        <v>0.01</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0.02</v>
      </c>
      <c r="E100" s="35">
        <v>0.01</v>
      </c>
      <c r="F100" s="35" t="s">
        <v>2290</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0.3</v>
      </c>
      <c r="E101" s="35">
        <v>0.06</v>
      </c>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0.01</v>
      </c>
      <c r="E102" s="35"/>
      <c r="F102" s="35" t="s">
        <v>2290</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v>0.61</v>
      </c>
      <c r="E103" s="35">
        <v>0.03</v>
      </c>
      <c r="F103" s="35" t="s">
        <v>2290</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1.5</v>
      </c>
      <c r="E104" s="35">
        <v>0.1</v>
      </c>
      <c r="F104" s="35" t="s">
        <v>2290</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0.01</v>
      </c>
      <c r="E105" s="35"/>
      <c r="F105" s="35" t="s">
        <v>2290</v>
      </c>
      <c r="G105" s="79"/>
      <c r="H105" s="80"/>
    </row>
    <row r="106" spans="1:8" ht="15">
      <c r="A106" s="33" t="s">
        <v>1928</v>
      </c>
      <c r="B106" s="20" t="str">
        <f>IF(A106="NEWCOD",IF(ISBLANK(G106),"renseigner le champ 'Nouveau taxon'",G106),VLOOKUP(A106,'Ref Taxo'!A:B,2,FALSE))</f>
        <v>Thamnobryum alopecurum</v>
      </c>
      <c r="C106" s="21">
        <f>IF(A106="NEWCOD",IF(ISBLANK(H106),"NoCod",H106),VLOOKUP(A106,'Ref Taxo'!A:D,4,FALSE))</f>
        <v>1344</v>
      </c>
      <c r="D106" s="34"/>
      <c r="E106" s="35">
        <v>0.01</v>
      </c>
      <c r="F106" s="35" t="s">
        <v>2290</v>
      </c>
      <c r="G106" s="79"/>
      <c r="H106" s="80"/>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c r="E107" s="35">
        <v>0.01</v>
      </c>
      <c r="F107" s="35" t="s">
        <v>2290</v>
      </c>
      <c r="G107" s="79"/>
      <c r="H107" s="80"/>
    </row>
    <row r="108" spans="1:8" ht="15">
      <c r="A108" s="33" t="s">
        <v>1366</v>
      </c>
      <c r="B108" s="20" t="str">
        <f>IF(A108="NEWCOD",IF(ISBLANK(G108),"renseigner le champ 'Nouveau taxon'",G108),VLOOKUP(A108,'Ref Taxo'!A:B,2,FALSE))</f>
        <v>Phalaris arundinacea</v>
      </c>
      <c r="C108" s="21">
        <f>IF(A108="NEWCOD",IF(ISBLANK(H108),"NoCod",H108),VLOOKUP(A108,'Ref Taxo'!A:D,4,FALSE))</f>
        <v>1577</v>
      </c>
      <c r="D108" s="34"/>
      <c r="E108" s="35">
        <v>0.01</v>
      </c>
      <c r="F108" s="35" t="s">
        <v>2290</v>
      </c>
      <c r="G108" s="79"/>
      <c r="H108" s="80"/>
    </row>
    <row r="109" spans="1:8" ht="15">
      <c r="A109" s="33" t="s">
        <v>1016</v>
      </c>
      <c r="B109" s="20" t="str">
        <f>IF(A109="NEWCOD",IF(ISBLANK(G109),"renseigner le champ 'Nouveau taxon'",G109),VLOOKUP(A109,'Ref Taxo'!A:B,2,FALSE))</f>
        <v>Leersia oryzoides</v>
      </c>
      <c r="C109" s="21">
        <f>IF(A109="NEWCOD",IF(ISBLANK(H109),"NoCod",H109),VLOOKUP(A109,'Ref Taxo'!A:D,4,FALSE))</f>
        <v>1569</v>
      </c>
      <c r="D109" s="34"/>
      <c r="E109" s="35">
        <v>0.01</v>
      </c>
      <c r="F109" s="35" t="s">
        <v>2290</v>
      </c>
      <c r="G109" s="79"/>
      <c r="H109" s="80"/>
    </row>
    <row r="110" spans="1:8" ht="15">
      <c r="A110" s="33" t="s">
        <v>1104</v>
      </c>
      <c r="B110" s="20" t="str">
        <f>IF(A110="NEWCOD",IF(ISBLANK(G110),"renseigner le champ 'Nouveau taxon'",G110),VLOOKUP(A110,'Ref Taxo'!A:B,2,FALSE))</f>
        <v>Lythrum salicaria</v>
      </c>
      <c r="C110" s="21">
        <f>IF(A110="NEWCOD",IF(ISBLANK(H110),"NoCod",H110),VLOOKUP(A110,'Ref Taxo'!A:D,4,FALSE))</f>
        <v>1823</v>
      </c>
      <c r="D110" s="34">
        <v>0.01</v>
      </c>
      <c r="E110" s="35"/>
      <c r="F110" s="35" t="s">
        <v>2290</v>
      </c>
      <c r="G110" s="79"/>
      <c r="H110" s="80"/>
    </row>
    <row r="111" spans="1:8" ht="15">
      <c r="A111" s="33" t="s">
        <v>1207</v>
      </c>
      <c r="B111" s="20" t="str">
        <f>IF(A111="NEWCOD",IF(ISBLANK(G111),"renseigner le champ 'Nouveau taxon'",G111),VLOOKUP(A111,'Ref Taxo'!A:B,2,FALSE))</f>
        <v>Myriophyllum spicatum</v>
      </c>
      <c r="C111" s="21">
        <f>IF(A111="NEWCOD",IF(ISBLANK(H111),"NoCod",H111),VLOOKUP(A111,'Ref Taxo'!A:D,4,FALSE))</f>
        <v>1778</v>
      </c>
      <c r="D111" s="34"/>
      <c r="E111" s="35">
        <v>0.01</v>
      </c>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2020-11-25T16:57:07Z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