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7000" sheetId="2" r:id="rId2"/>
    <sheet name="Mises à jour" sheetId="3" r:id="rId3"/>
  </sheets>
  <definedNames/>
  <calcPr calcId="162913"/>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<sst xmlns="http://schemas.openxmlformats.org/spreadsheetml/2006/main" count="6481" uniqueCount="5304">
  <si>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</si>
  <si>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</si>
  <si>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</si>
  <si>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</si>
  <si>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</si>
  <si>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</si>
  <si>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</si>
  <si>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</si>
  <si>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</si>
  <si>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</si>
  <si>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</si>
  <si>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</si>
  <si>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</si>
  <si>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</si>
  <si>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</si>
  <si>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</si>
  <si>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</si>
  <si>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</si>
  <si>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</si>
  <si>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</si>
  <si>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</si>
  <si>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</si>
  <si>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</si>
  <si>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</si>
  <si>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</si>
  <si>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</si>
  <si>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</si>
  <si>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</si>
  <si>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</si>
  <si>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</si>
  <si>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</si>
  <si>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</si>
  <si>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</si>
  <si>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</si>
  <si>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</si>
  <si>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</si>
  <si>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</si>
  <si>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</si>
  <si>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</si>
  <si>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</si>
  <si>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</si>
  <si>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</si>
  <si>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</si>
  <si>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</si>
  <si>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</si>
  <si>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</si>
  <si>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</si>
  <si>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</si>
  <si>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</si>
  <si>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</si>
  <si>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</si>
  <si>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</si>
  <si>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</si>
  <si>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</si>
  <si>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</si>
  <si>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</si>
  <si>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</si>
  <si>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</si>
  <si>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</si>
  <si>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</si>
  <si>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</si>
  <si>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</si>
  <si>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</si>
  <si>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</si>
  <si>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</si>
  <si>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</si>
  <si>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</si>
  <si>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</si>
  <si>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</si>
  <si>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</si>
  <si>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</si>
  <si>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</si>
  <si>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</si>
  <si>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</si>
  <si>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</si>
  <si>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</si>
  <si>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</si>
  <si>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</si>
  <si>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</si>
  <si>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</si>
  <si>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</si>
  <si>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</si>
  <si>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</si>
  <si>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</si>
  <si>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</si>
  <si>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</si>
  <si>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</si>
  <si>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</si>
  <si>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</si>
  <si>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</si>
  <si>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</si>
  <si>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</si>
  <si>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</si>
  <si>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</si>
  <si>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</si>
  <si>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</si>
  <si>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</si>
  <si>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</si>
  <si>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</si>
  <si>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</si>
  <si>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</si>
  <si>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</si>
  <si>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</si>
  <si>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</si>
  <si>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</si>
  <si>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</si>
  <si>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</si>
  <si>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</si>
  <si>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</si>
  <si>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</si>
  <si>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</si>
  <si>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</si>
  <si>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</si>
  <si>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</si>
  <si>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</si>
  <si>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</si>
  <si>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</si>
  <si>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</si>
  <si>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</si>
  <si>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</si>
  <si>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</si>
  <si>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</si>
  <si>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</si>
  <si>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</si>
  <si>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</si>
  <si>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</si>
  <si>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</si>
  <si>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</si>
  <si>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</si>
  <si>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</si>
  <si>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</si>
  <si>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</si>
  <si>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</si>
  <si>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</si>
  <si>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</si>
  <si>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</si>
  <si>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</si>
  <si>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</si>
  <si>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</si>
  <si>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</si>
  <si>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</si>
  <si>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</si>
  <si>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</si>
  <si>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</si>
  <si>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</si>
  <si>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</si>
  <si>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</si>
  <si>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</si>
  <si>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</si>
  <si>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</si>
  <si>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</si>
  <si>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</si>
  <si>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</si>
  <si>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</si>
  <si>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</si>
  <si>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</si>
  <si>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</si>
  <si>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</si>
  <si>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</si>
  <si>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</si>
  <si>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</si>
  <si>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</si>
  <si>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</si>
  <si>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</si>
  <si>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</si>
  <si>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</si>
  <si>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</si>
  <si>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</si>
  <si>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</si>
  <si>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</si>
  <si>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</si>
  <si>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</si>
  <si>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</si>
  <si>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</si>
  <si>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</si>
  <si>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</si>
  <si>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</si>
  <si>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</si>
  <si>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</si>
  <si>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</si>
  <si>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</si>
  <si>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</si>
  <si>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</si>
  <si>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</si>
  <si>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</si>
  <si>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</si>
  <si>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</si>
  <si>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</si>
  <si>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</si>
  <si>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</si>
  <si>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</si>
  <si>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</si>
  <si>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</si>
  <si>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</si>
  <si>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</si>
  <si>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</si>
  <si>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</si>
  <si>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</si>
  <si>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</si>
  <si>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</si>
  <si>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</si>
  <si>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</si>
  <si>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</si>
  <si>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</si>
  <si>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</si>
  <si>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</si>
  <si>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</si>
  <si>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</si>
  <si>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</si>
  <si>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</si>
  <si>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</si>
  <si>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</si>
  <si>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</si>
  <si>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</si>
  <si>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</si>
  <si>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</si>
  <si>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</si>
  <si>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</si>
  <si>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</si>
  <si>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</si>
  <si>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</si>
  <si>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</si>
  <si>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</si>
  <si>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</si>
  <si>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</si>
  <si>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</si>
  <si>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</si>
  <si>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</si>
  <si>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</si>
  <si>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</si>
  <si>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</si>
  <si>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</si>
  <si>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</si>
  <si>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</si>
  <si>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</si>
  <si>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</si>
  <si>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</si>
  <si>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</si>
  <si>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</si>
  <si>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</si>
  <si>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</si>
  <si>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</si>
  <si>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</si>
  <si>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</si>
  <si>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</si>
  <si>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</si>
  <si>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</si>
  <si>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</si>
  <si>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</si>
  <si>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</si>
  <si>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</si>
  <si>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</si>
  <si>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</si>
  <si>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</si>
  <si>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</si>
  <si>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</si>
  <si>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</si>
  <si>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</si>
  <si>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</si>
  <si>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</si>
  <si>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</si>
  <si>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</si>
  <si>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</si>
  <si>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</si>
  <si>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</si>
  <si>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</si>
  <si>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</si>
  <si>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</si>
  <si>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</si>
  <si>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</si>
  <si>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</si>
  <si>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</si>
  <si>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</si>
  <si>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</si>
  <si>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</si>
  <si>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</si>
  <si>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</si>
  <si>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</si>
  <si>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</si>
  <si>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</si>
  <si>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</si>
  <si>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</si>
  <si>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</si>
  <si>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</si>
  <si>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</si>
  <si>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</si>
  <si>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</si>
  <si>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</si>
  <si>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</si>
  <si>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</si>
  <si>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</si>
  <si>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</si>
  <si>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</si>
  <si>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</si>
  <si>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</si>
  <si>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</si>
  <si>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</si>
  <si>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</si>
  <si>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</si>
  <si>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</si>
  <si>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</si>
  <si>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</si>
  <si>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</si>
  <si>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</si>
  <si>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</si>
  <si>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</si>
  <si>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</si>
  <si>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</si>
  <si>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</si>
  <si>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</si>
  <si>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</si>
  <si>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</si>
  <si>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</si>
  <si>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</si>
  <si>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</si>
  <si>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</si>
  <si>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</si>
  <si>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</si>
  <si>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</si>
  <si>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</si>
  <si>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</si>
  <si>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</si>
  <si>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</si>
  <si>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</si>
  <si>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</si>
  <si>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</si>
  <si>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</si>
  <si>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</si>
  <si>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</si>
  <si>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</si>
  <si>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</si>
  <si>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</si>
  <si>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</si>
  <si>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</si>
  <si>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</si>
  <si>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</si>
  <si>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</si>
  <si>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</si>
  <si>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</si>
  <si>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</si>
  <si>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</si>
  <si>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</si>
  <si>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</si>
  <si>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</si>
  <si>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</si>
  <si>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</si>
  <si>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</si>
  <si>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</si>
  <si>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</si>
  <si>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</si>
  <si>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</si>
  <si>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</si>
  <si>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</si>
  <si>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</si>
  <si>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</si>
  <si>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</si>
  <si>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</si>
  <si>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</si>
  <si>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</si>
  <si>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</si>
  <si>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</si>
  <si>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</si>
  <si>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</si>
  <si>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</si>
  <si>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</si>
  <si>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</si>
  <si>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</si>
  <si>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</si>
  <si>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</si>
  <si>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</si>
  <si>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</si>
  <si>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</si>
  <si>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</si>
  <si>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</si>
  <si>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</si>
  <si>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</si>
  <si>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</si>
  <si>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</si>
  <si>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</si>
  <si>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</si>
  <si>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</si>
  <si>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</si>
  <si>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</si>
  <si>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</si>
  <si>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</si>
  <si>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</si>
  <si>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</si>
  <si>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</si>
  <si>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</si>
  <si>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</si>
  <si>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</si>
  <si>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</si>
  <si>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</si>
  <si>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</si>
  <si>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</si>
  <si>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</si>
  <si>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</si>
  <si>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</si>
  <si>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</si>
  <si>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</si>
  <si>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</si>
  <si>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</si>
  <si>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</si>
  <si>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</si>
  <si>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</si>
  <si>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</si>
  <si>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</si>
  <si>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</si>
  <si>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</si>
  <si>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</si>
  <si>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</si>
  <si>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</si>
  <si>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</si>
  <si>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</si>
  <si>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</si>
  <si>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</si>
  <si>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</si>
  <si>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</si>
  <si>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</si>
  <si>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</si>
  <si>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</si>
  <si>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</si>
  <si>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</si>
  <si>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</si>
  <si>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</si>
  <si>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</si>
  <si>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</si>
  <si>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</si>
  <si>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</si>
  <si>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</si>
  <si>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</si>
  <si>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</si>
  <si>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</si>
  <si>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</si>
  <si>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</si>
  <si>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</si>
  <si>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</si>
  <si>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</si>
  <si>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</si>
  <si>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</si>
  <si>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</si>
  <si>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</si>
  <si>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</si>
  <si>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</si>
  <si>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</si>
  <si>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</si>
  <si>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</si>
  <si>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</si>
  <si>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</si>
  <si>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</si>
  <si>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</si>
  <si>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</si>
  <si>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</si>
  <si>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</si>
  <si>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</si>
  <si>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</si>
  <si>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</si>
  <si>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</si>
  <si>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</si>
  <si>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</si>
  <si>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</si>
  <si>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</si>
  <si>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</si>
  <si>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</si>
  <si>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</si>
  <si>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</si>
  <si>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</si>
  <si>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</si>
  <si>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</si>
  <si>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</si>
  <si>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</si>
  <si>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</si>
  <si>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</si>
  <si>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</si>
  <si>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</si>
  <si>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</si>
  <si>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</si>
  <si>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</si>
  <si>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</si>
  <si>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</si>
  <si>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</si>
  <si>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</si>
  <si>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</si>
  <si>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</si>
  <si>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</si>
  <si>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</si>
  <si>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</si>
  <si>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</si>
  <si>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</si>
  <si>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</si>
  <si>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</si>
  <si>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</si>
  <si>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</si>
  <si>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</si>
  <si>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</si>
  <si>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</si>
  <si>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</si>
  <si>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</si>
  <si>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</si>
  <si>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</si>
  <si>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</si>
  <si>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</si>
  <si>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</si>
  <si>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</si>
  <si>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</si>
  <si>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</si>
  <si>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</si>
  <si>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</si>
  <si>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</si>
  <si>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</si>
  <si>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</si>
  <si>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</si>
  <si>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</si>
  <si>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</si>
  <si>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</si>
  <si>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</si>
  <si>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</si>
  <si>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</si>
  <si>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</si>
  <si>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</si>
  <si>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</si>
  <si>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</si>
  <si>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</si>
  <si>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</si>
  <si>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</si>
  <si>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</si>
  <si>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</si>
  <si>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</si>
  <si>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</si>
  <si>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</si>
  <si>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</si>
  <si>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</si>
  <si>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</si>
  <si>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</si>
  <si>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</si>
  <si>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</si>
  <si>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</si>
  <si>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</si>
  <si>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</si>
  <si>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</si>
  <si>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</si>
  <si>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</si>
  <si>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</si>
  <si>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</si>
  <si>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</si>
  <si>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</si>
  <si>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</si>
  <si>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</si>
  <si>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</si>
  <si>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</si>
  <si>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</si>
  <si>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</si>
  <si>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</si>
  <si>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</si>
  <si>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</si>
  <si>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</si>
  <si>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</si>
  <si>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</si>
  <si>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</si>
  <si>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</si>
  <si>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</si>
  <si>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</si>
  <si>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</si>
  <si>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</si>
  <si>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</si>
  <si>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</si>
  <si>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</si>
  <si>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</si>
  <si>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</si>
  <si>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</si>
  <si>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</si>
  <si>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</si>
  <si>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</si>
  <si>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</si>
  <si>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</si>
  <si>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</si>
  <si>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</si>
  <si>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</si>
  <si>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</si>
  <si>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</si>
  <si>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</si>
  <si>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</si>
  <si>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</si>
  <si>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</si>
  <si>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</si>
  <si>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</si>
  <si>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</si>
  <si>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</si>
  <si>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</si>
  <si>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</si>
  <si>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</si>
  <si>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</si>
  <si>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</si>
  <si>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</si>
  <si>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</si>
  <si>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</si>
  <si>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</si>
  <si>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</si>
  <si>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</si>
  <si>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</si>
  <si>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</si>
  <si>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</si>
  <si>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</si>
  <si>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</si>
  <si>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</si>
  <si>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</si>
  <si>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</si>
  <si>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</si>
  <si>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</si>
  <si>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</si>
  <si>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</si>
  <si>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</si>
  <si>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</si>
  <si>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</si>
  <si>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</si>
  <si>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</si>
  <si>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</si>
  <si>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</si>
  <si>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</si>
  <si>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</si>
  <si>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</si>
  <si>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</si>
  <si>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</si>
  <si>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</si>
  <si>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</si>
  <si>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</si>
  <si>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</si>
  <si>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</si>
  <si>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</si>
  <si>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</si>
  <si>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</si>
  <si>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</si>
  <si>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</si>
  <si>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</si>
  <si>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</si>
  <si>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</si>
  <si>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</si>
  <si>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</si>
  <si>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</si>
  <si>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</si>
  <si>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</si>
  <si>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</si>
  <si>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</si>
  <si>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</si>
  <si>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</si>
  <si>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</si>
  <si>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</si>
  <si>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</si>
  <si>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</si>
  <si>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</si>
  <si>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</si>
  <si>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</si>
  <si>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</si>
  <si>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</si>
  <si>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</si>
  <si>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</si>
  <si>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</si>
  <si>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</si>
  <si>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</si>
  <si>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</si>
  <si>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</si>
  <si>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</si>
  <si>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</si>
  <si>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</si>
  <si>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</si>
  <si>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</si>
  <si>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</si>
  <si>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</si>
  <si>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</si>
  <si>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</si>
  <si>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</si>
  <si>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</si>
  <si>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</si>
  <si>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</si>
  <si>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</si>
  <si>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</si>
  <si>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</si>
  <si>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</si>
  <si>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</si>
  <si>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</si>
  <si>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</si>
  <si>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</si>
  <si>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</si>
  <si>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</si>
  <si>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</si>
  <si>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</si>
  <si>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</si>
  <si>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</si>
  <si>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</si>
  <si>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</si>
  <si>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</si>
  <si>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</si>
  <si>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</si>
  <si>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</si>
  <si>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</si>
  <si>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</si>
  <si>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</si>
  <si>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</si>
  <si>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</si>
  <si>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</si>
  <si>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</si>
  <si>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</si>
  <si>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</si>
  <si>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</si>
  <si>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</si>
  <si>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</si>
  <si>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</si>
  <si>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</si>
  <si>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</si>
  <si>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</si>
  <si>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</si>
  <si>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</si>
  <si>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</si>
  <si>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</si>
  <si>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</si>
  <si>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</si>
  <si>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</si>
  <si>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</si>
  <si>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</si>
  <si>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</si>
  <si>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</si>
  <si>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</si>
  <si>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</si>
  <si>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</si>
  <si>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</si>
  <si>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</si>
  <si>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</si>
  <si>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</si>
  <si>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</si>
  <si>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</si>
  <si>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</si>
  <si>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</si>
  <si>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</si>
  <si>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</si>
  <si>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</si>
  <si>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</si>
  <si>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</si>
  <si>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</si>
  <si>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</si>
  <si>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</si>
  <si>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</si>
  <si>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</si>
  <si>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</si>
  <si>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</si>
  <si>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</si>
  <si>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</si>
  <si>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</si>
  <si>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</si>
  <si>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</si>
  <si>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</si>
  <si>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</si>
  <si>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</si>
  <si>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</si>
  <si>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</si>
  <si>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</si>
  <si>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</si>
  <si>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</si>
  <si>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</si>
  <si>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</si>
  <si>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</si>
  <si>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</si>
  <si>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</si>
  <si>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</si>
  <si>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</si>
  <si>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</si>
  <si>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</si>
  <si>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</si>
  <si>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</si>
  <si>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</si>
  <si>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</si>
  <si>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</si>
  <si>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</si>
  <si>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</si>
  <si>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</si>
  <si>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</si>
  <si>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</si>
  <si>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</si>
  <si>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</si>
  <si>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</si>
  <si>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</si>
  <si>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</si>
  <si>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</si>
  <si>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</si>
  <si>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</si>
  <si>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</si>
  <si>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</si>
  <si>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</si>
  <si>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</si>
  <si>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</si>
  <si>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</si>
  <si>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</si>
  <si>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</si>
  <si>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</si>
  <si>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</si>
  <si>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</si>
  <si>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</si>
  <si>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</si>
  <si>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</si>
  <si>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</si>
  <si>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</si>
  <si>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</si>
  <si>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</si>
  <si>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</si>
  <si>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</si>
  <si>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</si>
  <si>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</si>
  <si>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</si>
  <si>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</si>
  <si>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</si>
  <si>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</si>
  <si>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</si>
  <si>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</si>
  <si>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</si>
  <si>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</si>
  <si>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</si>
  <si>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</si>
  <si>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</si>
  <si>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</si>
  <si>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</si>
  <si>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</si>
  <si>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</si>
  <si>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</si>
  <si>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</si>
  <si>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</si>
  <si>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</si>
  <si>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</si>
  <si>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</si>
  <si>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</si>
  <si>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</si>
  <si>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</si>
  <si>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</si>
  <si>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</si>
  <si>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</si>
  <si>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</si>
  <si>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</si>
  <si>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</si>
  <si>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</si>
  <si>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</si>
  <si>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</si>
  <si>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</si>
  <si>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</si>
  <si>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</si>
  <si>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</si>
  <si>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</si>
  <si>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</si>
  <si>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</si>
  <si>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</si>
  <si>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</si>
  <si>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</si>
  <si>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</si>
  <si>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</si>
  <si>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</si>
  <si>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</si>
  <si>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</si>
  <si>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</si>
  <si>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</si>
  <si>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</si>
  <si>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</si>
  <si>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</si>
  <si>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</si>
  <si>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</si>
  <si>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</si>
  <si>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</si>
  <si>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</si>
  <si>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</si>
  <si>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</si>
  <si>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</si>
  <si>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</si>
  <si>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</si>
  <si>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</si>
  <si>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</si>
  <si>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</si>
  <si>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</si>
  <si>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</si>
  <si>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</si>
  <si>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</si>
  <si>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</si>
  <si>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</si>
  <si>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</si>
  <si>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</si>
  <si>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</si>
  <si>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</si>
  <si>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</si>
  <si>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</si>
  <si>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</si>
  <si>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</si>
  <si>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</si>
  <si>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</si>
  <si>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</si>
  <si>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</si>
  <si>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</si>
  <si>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</si>
  <si>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</si>
  <si>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</si>
  <si>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</si>
  <si>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</si>
  <si>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</si>
  <si>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</si>
  <si>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</si>
  <si>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</si>
  <si>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</si>
  <si>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</si>
  <si>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</si>
  <si>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</si>
  <si>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</si>
  <si>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</si>
  <si>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</si>
  <si>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</si>
  <si>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</si>
  <si>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</si>
  <si>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</si>
  <si>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</si>
  <si>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</si>
  <si>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</si>
  <si>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</si>
  <si>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</si>
  <si>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</si>
  <si>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</si>
  <si>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</si>
  <si>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</si>
  <si>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</si>
  <si>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</si>
  <si>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</si>
  <si>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</si>
  <si>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</si>
  <si>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</si>
  <si>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</si>
  <si>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</si>
  <si>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</si>
  <si>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</si>
  <si>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</si>
  <si>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</si>
  <si>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</si>
  <si>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</si>
  <si>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</si>
  <si>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</si>
  <si>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</si>
  <si>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</si>
  <si>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</si>
  <si>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</si>
  <si>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</si>
  <si>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</si>
  <si>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</si>
  <si>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</si>
  <si>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</si>
  <si>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</si>
  <si>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</si>
  <si>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</si>
  <si>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</si>
  <si>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</si>
  <si>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</si>
  <si>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</si>
  <si>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</si>
  <si>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</si>
  <si>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</si>
  <si>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</si>
  <si>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</si>
  <si>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</si>
  <si>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</si>
  <si>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</si>
  <si>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</si>
  <si>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</si>
  <si>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</si>
  <si>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</si>
  <si>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</si>
  <si>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</si>
  <si>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</si>
  <si>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</si>
  <si>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</si>
  <si>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</si>
  <si>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</si>
  <si>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</si>
  <si>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</si>
  <si>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</si>
  <si>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</si>
  <si>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</si>
  <si>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</si>
  <si>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</si>
  <si>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</si>
  <si>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</si>
  <si>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</si>
  <si>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</si>
  <si>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</si>
  <si>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</si>
  <si>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</si>
  <si>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</si>
  <si>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</si>
  <si>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</si>
  <si>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</si>
  <si>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</si>
  <si>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</si>
  <si>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</si>
  <si>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</si>
  <si>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</si>
  <si>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</si>
  <si>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</si>
  <si>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</si>
  <si>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</si>
  <si>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</si>
  <si>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</si>
  <si>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</si>
  <si>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</si>
  <si>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</si>
  <si>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</si>
  <si>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</si>
  <si>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</si>
  <si>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</si>
  <si>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</si>
  <si>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</si>
  <si>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</si>
  <si>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</si>
  <si>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</si>
  <si>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</si>
  <si>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</si>
  <si>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</si>
  <si>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</si>
  <si>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</si>
  <si>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</si>
  <si>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</si>
  <si>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</si>
  <si>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</si>
  <si>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</si>
  <si>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</si>
  <si>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</si>
  <si>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</si>
  <si>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</si>
  <si>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</si>
  <si>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</si>
  <si>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</si>
  <si>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</si>
  <si>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</si>
  <si>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</si>
  <si>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</si>
  <si>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</si>
  <si>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</si>
  <si>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</si>
  <si>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</si>
  <si>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</si>
  <si>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</si>
  <si>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</si>
  <si>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</si>
  <si>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</si>
  <si>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</si>
  <si>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</si>
  <si>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</si>
  <si>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</si>
  <si>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</si>
  <si>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</si>
  <si>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</si>
  <si>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</si>
  <si>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</si>
  <si>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</si>
  <si>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</si>
  <si>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</si>
  <si>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</si>
  <si>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</si>
  <si>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</si>
  <si>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</si>
  <si>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</si>
  <si>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</si>
  <si>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</si>
  <si>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</si>
  <si>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</si>
  <si>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</si>
  <si>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</si>
  <si>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</si>
  <si>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</si>
  <si>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</si>
  <si>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</si>
  <si>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</si>
  <si>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</si>
  <si>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</si>
  <si>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</si>
  <si>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</si>
  <si>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</si>
  <si>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</si>
  <si>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</si>
  <si>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</si>
  <si>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</si>
  <si>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</si>
  <si>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</si>
  <si>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</si>
  <si>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</si>
  <si>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</si>
  <si>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</si>
  <si>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</si>
  <si>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</si>
  <si>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</si>
  <si>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</si>
  <si>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</si>
  <si>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</si>
  <si>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</si>
  <si>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</si>
  <si>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</si>
  <si>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</si>
  <si>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</si>
  <si>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</si>
  <si>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</si>
  <si>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</si>
  <si>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</si>
  <si>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</si>
  <si>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</si>
  <si>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</si>
  <si>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</si>
  <si>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</si>
  <si>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</si>
  <si>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</si>
  <si>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</si>
  <si>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</si>
  <si>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</si>
  <si>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</si>
  <si>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</si>
  <si>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</si>
  <si>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</si>
  <si>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</si>
  <si>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</si>
  <si>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</si>
  <si>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</si>
  <si>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</si>
  <si>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</si>
  <si>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</si>
  <si>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</si>
  <si>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</si>
  <si>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</si>
  <si>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</si>
  <si>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</si>
  <si>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</si>
  <si>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</si>
  <si>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</si>
  <si>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</si>
  <si>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</si>
  <si>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</si>
  <si>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</si>
  <si>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</si>
  <si>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</si>
  <si>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</si>
  <si>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</si>
  <si>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</si>
  <si>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</si>
  <si>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</si>
  <si>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</si>
  <si>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</si>
  <si>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</si>
  <si>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</si>
  <si>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</si>
  <si>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</si>
  <si>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</si>
  <si>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</si>
  <si>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</si>
  <si>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</si>
  <si>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</si>
  <si>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</si>
  <si>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</si>
  <si>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</si>
  <si>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</si>
  <si>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</si>
  <si>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</si>
  <si>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</si>
  <si>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</si>
  <si>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</si>
  <si>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</si>
  <si>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</si>
  <si>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</si>
  <si>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</si>
  <si>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</si>
  <si>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</si>
  <si>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</si>
  <si>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</si>
  <si>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</si>
  <si>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</si>
  <si>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</si>
  <si>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</si>
  <si>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</si>
  <si>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</si>
  <si>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</si>
  <si>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</si>
  <si>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</si>
  <si>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</si>
  <si>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</si>
  <si>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</si>
  <si>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</si>
  <si>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</si>
  <si>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</si>
  <si>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</si>
  <si>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</si>
  <si>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</si>
  <si>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</si>
  <si>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</si>
  <si>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</si>
  <si>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</si>
  <si>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</si>
  <si>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</si>
  <si>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</si>
  <si>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</si>
  <si>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</si>
  <si>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</si>
  <si>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</si>
  <si>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</si>
  <si>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</si>
  <si>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</si>
  <si>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</si>
  <si>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</si>
  <si>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</si>
  <si>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</si>
  <si>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</si>
  <si>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</si>
  <si>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</si>
  <si>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</si>
  <si>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</si>
  <si>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</si>
  <si>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</si>
  <si>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</si>
  <si>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</si>
  <si>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</si>
  <si>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</si>
  <si>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</si>
  <si>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</si>
  <si>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</si>
  <si>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</si>
  <si>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</si>
  <si>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</si>
  <si>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</si>
  <si>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</si>
  <si>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</si>
  <si>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</si>
  <si>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</si>
  <si>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</si>
  <si>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</si>
  <si>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</si>
  <si>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</si>
  <si>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</si>
  <si>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</si>
  <si>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</si>
  <si>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</si>
  <si>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</si>
  <si>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</si>
  <si>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</si>
  <si>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</si>
  <si>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</si>
  <si>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</si>
  <si>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</si>
  <si>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</si>
  <si>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</si>
  <si>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</si>
  <si>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</si>
  <si>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</si>
  <si>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</si>
  <si>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</si>
  <si>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</si>
  <si>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</si>
  <si>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</si>
  <si>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</si>
  <si>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</si>
  <si>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</si>
  <si>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</si>
  <si>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</si>
  <si>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</si>
  <si>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</si>
  <si>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</si>
  <si>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</si>
  <si>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</si>
  <si>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</si>
  <si>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</si>
  <si>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</si>
  <si>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</si>
  <si>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</si>
  <si>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</si>
  <si>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</si>
  <si>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</si>
  <si>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</si>
  <si>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</si>
  <si>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</si>
  <si>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</si>
  <si>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</si>
  <si>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</si>
  <si>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</si>
  <si>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</si>
  <si>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</si>
  <si>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</si>
  <si>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</si>
  <si>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</si>
  <si>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</si>
  <si>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</si>
  <si>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</si>
  <si>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</si>
  <si>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</si>
  <si>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</si>
  <si>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</si>
  <si>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</si>
  <si>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</si>
  <si>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</si>
  <si>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</si>
  <si>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</si>
  <si>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</si>
  <si>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</si>
  <si>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</si>
  <si>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</si>
  <si>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</si>
  <si>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</si>
  <si>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</si>
  <si>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</si>
  <si>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</si>
  <si>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</si>
  <si>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</si>
  <si>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</si>
  <si>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</si>
  <si>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</si>
  <si>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</si>
  <si>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</si>
  <si>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</si>
  <si>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</si>
  <si>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</si>
  <si>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</si>
  <si>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</si>
  <si>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</si>
  <si>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</si>
  <si>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</si>
  <si>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</si>
  <si>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</si>
  <si>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</si>
  <si>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</si>
  <si>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</si>
  <si>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</si>
  <si>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</si>
  <si>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</si>
  <si>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</si>
  <si>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</si>
  <si>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</si>
  <si>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</si>
  <si>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</si>
  <si>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</si>
  <si>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</si>
  <si>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</si>
  <si>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</si>
  <si>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</si>
  <si>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</si>
  <si>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</si>
  <si>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</si>
  <si>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</si>
  <si>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</si>
  <si>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</si>
  <si>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</si>
  <si>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</si>
  <si>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</si>
  <si>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</si>
  <si>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</si>
  <si>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</si>
  <si>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</si>
  <si>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</si>
  <si>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</si>
  <si>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</si>
  <si>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</si>
  <si>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</si>
  <si>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</si>
  <si>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</si>
  <si>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</si>
  <si>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</si>
  <si>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</si>
  <si>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</si>
  <si>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</si>
  <si>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</si>
  <si>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</si>
  <si>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</si>
  <si>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</si>
  <si>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</si>
  <si>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</si>
  <si>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</si>
  <si>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</si>
  <si>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</si>
  <si>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</si>
  <si>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</si>
  <si>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</si>
  <si>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</si>
  <si>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</si>
  <si>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</si>
  <si>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</si>
  <si>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</si>
  <si>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</si>
  <si>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</si>
  <si>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</si>
  <si>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</si>
  <si>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</si>
  <si>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</si>
  <si>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</si>
  <si>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</si>
  <si>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</si>
  <si>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</si>
  <si>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</si>
  <si>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</si>
  <si>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</si>
  <si>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</si>
  <si>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</si>
  <si>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</si>
  <si>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</si>
  <si>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</si>
  <si>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</si>
  <si>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</si>
  <si>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</si>
  <si>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</si>
  <si>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</si>
  <si>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</si>
  <si>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</si>
  <si>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</si>
  <si>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</si>
  <si>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</si>
  <si>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</si>
  <si>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</si>
  <si>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</si>
  <si>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</si>
  <si>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</si>
  <si>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</si>
  <si>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</si>
  <si>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</si>
  <si>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</si>
  <si>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</si>
  <si>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</si>
  <si>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</si>
  <si>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</si>
  <si>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</si>
  <si>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</si>
  <si>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</si>
  <si>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</si>
  <si>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</si>
  <si>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</si>
  <si>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</si>
  <si>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</si>
  <si>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</si>
  <si>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</si>
  <si>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</si>
  <si>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</si>
  <si>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</si>
  <si>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</si>
  <si>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</si>
  <si>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</si>
  <si>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</si>
  <si>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</si>
  <si>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</si>
  <si>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</si>
  <si>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</si>
  <si>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</si>
  <si>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</si>
  <si>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</si>
  <si>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</si>
  <si>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</si>
  <si>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</si>
  <si>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</si>
  <si>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</si>
  <si>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</si>
  <si>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</si>
  <si>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</si>
  <si>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</si>
  <si>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</si>
  <si>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</si>
  <si>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</si>
  <si>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</si>
  <si>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</si>
  <si>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</si>
  <si>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</si>
  <si>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</si>
  <si>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</si>
  <si>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</si>
  <si>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</si>
  <si>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</si>
  <si>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</si>
  <si>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</si>
  <si>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</si>
  <si>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</si>
  <si>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</si>
  <si>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</si>
  <si>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</si>
  <si>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</si>
  <si>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</si>
  <si>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</si>
  <si>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</si>
  <si>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</si>
  <si>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</si>
  <si>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</si>
  <si>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</si>
  <si>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</si>
  <si>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</si>
  <si>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</si>
  <si>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</si>
  <si>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</si>
  <si>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</si>
  <si>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</si>
  <si>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</si>
  <si>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</si>
  <si>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</si>
  <si>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</si>
  <si>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</si>
  <si>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</si>
  <si>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</si>
  <si>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</si>
  <si>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</si>
  <si>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</si>
  <si>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</si>
  <si>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</si>
  <si>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</si>
  <si>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</si>
  <si>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</si>
  <si>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</si>
  <si>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</si>
  <si>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</si>
  <si>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</si>
  <si>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</si>
  <si>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</si>
  <si>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</si>
  <si>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</si>
  <si>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</si>
  <si>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</si>
  <si>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</si>
  <si>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</si>
  <si>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</si>
  <si>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</si>
  <si>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</si>
  <si>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</si>
  <si>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</si>
  <si>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</si>
  <si>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</si>
  <si>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</si>
  <si>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</si>
  <si>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</si>
  <si>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</si>
  <si>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</si>
  <si>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</si>
  <si>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</si>
  <si>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</si>
  <si>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</si>
  <si>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</si>
  <si>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</si>
  <si>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</si>
  <si>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</si>
  <si>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</si>
  <si>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</si>
  <si>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</si>
  <si>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</si>
  <si>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</si>
  <si>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</si>
  <si>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</si>
  <si>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</si>
  <si>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</si>
  <si>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</si>
  <si>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</si>
  <si>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</si>
  <si>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</si>
  <si>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</si>
  <si>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</si>
  <si>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</si>
  <si>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</si>
  <si>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</si>
  <si>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</si>
  <si>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</si>
  <si>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</si>
  <si>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</si>
  <si>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</si>
  <si>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</si>
  <si>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</si>
  <si>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</si>
  <si>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</si>
  <si>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</si>
  <si>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</si>
  <si>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</si>
  <si>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</si>
  <si>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</si>
  <si>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</si>
  <si>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</si>
  <si>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</si>
  <si>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</si>
  <si>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</si>
  <si>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</si>
  <si>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</si>
  <si>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</si>
  <si>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</si>
  <si>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</si>
  <si>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</si>
  <si>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</si>
  <si>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</si>
  <si>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</si>
  <si>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</si>
  <si>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</si>
  <si>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</si>
  <si>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</si>
  <si>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</si>
  <si>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</si>
  <si>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</si>
  <si>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</si>
  <si>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</si>
  <si>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</si>
  <si>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</si>
  <si>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</si>
  <si>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</si>
  <si>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</si>
  <si>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</si>
  <si>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</si>
  <si>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</si>
  <si>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</si>
  <si>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</si>
  <si>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</si>
  <si>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</si>
  <si>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</si>
  <si>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</si>
  <si>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</si>
  <si>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</si>
  <si>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</si>
  <si>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</si>
  <si>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</si>
  <si>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</si>
  <si>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</si>
  <si>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</si>
  <si>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</si>
  <si>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</si>
  <si>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</si>
  <si>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</si>
  <si>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</si>
  <si>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</si>
  <si>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</si>
  <si>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</si>
  <si>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</si>
  <si>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</si>
  <si>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</si>
  <si>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</si>
  <si>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</si>
  <si>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</si>
  <si>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</si>
  <si>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</si>
  <si>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</si>
  <si>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</si>
  <si>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</si>
  <si>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</si>
  <si>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</si>
  <si>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</si>
  <si>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</si>
  <si>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</si>
  <si>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</si>
  <si>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</si>
  <si>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</si>
  <si>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</si>
  <si>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</si>
  <si>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</si>
  <si>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</si>
  <si>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</si>
  <si>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</si>
  <si>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</si>
  <si>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</si>
  <si>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</si>
  <si>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</si>
  <si>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</si>
  <si>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</si>
  <si>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</si>
  <si>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</si>
  <si>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</si>
  <si>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</si>
  <si>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</si>
  <si>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</si>
  <si>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</si>
  <si>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</si>
  <si>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</si>
  <si>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</si>
  <si>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</si>
  <si>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</si>
  <si>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</si>
  <si>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</si>
  <si>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</si>
  <si>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</si>
  <si>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</si>
  <si>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</si>
  <si>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</si>
  <si>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</si>
  <si>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</si>
  <si>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</si>
  <si>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</si>
  <si>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</si>
  <si>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</si>
  <si>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</si>
  <si>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</si>
  <si>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</si>
  <si>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</si>
  <si>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</si>
  <si>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</si>
  <si>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</si>
  <si>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</si>
  <si>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</si>
  <si>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</si>
  <si>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</si>
  <si>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</si>
  <si>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</si>
  <si>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</si>
  <si>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</si>
  <si>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</si>
  <si>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</si>
  <si>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</si>
  <si>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</si>
  <si>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</si>
  <si>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</si>
  <si>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</si>
  <si>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</si>
  <si>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</si>
  <si>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</si>
  <si>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</si>
  <si>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</si>
  <si>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</si>
  <si>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</si>
  <si>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</si>
  <si>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</si>
  <si>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</si>
  <si>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</si>
  <si>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</si>
  <si>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</si>
  <si>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</si>
  <si>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</si>
  <si>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</si>
  <si>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</si>
  <si>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</si>
  <si>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</si>
  <si>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</si>
  <si>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</si>
  <si>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</si>
  <si>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</si>
  <si>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</si>
  <si>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</si>
  <si>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</si>
  <si>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</si>
  <si>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</si>
  <si>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</si>
  <si>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</si>
  <si>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</si>
  <si>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</si>
  <si>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</si>
  <si>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</si>
  <si>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</si>
  <si>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</si>
  <si>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</si>
  <si>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</si>
  <si>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</si>
  <si>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</si>
  <si>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</si>
  <si>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</si>
  <si>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</si>
  <si>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</si>
  <si>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</si>
  <si>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</si>
  <si>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</si>
  <si>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</si>
  <si>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</si>
  <si>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</si>
  <si>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</si>
  <si>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</si>
  <si>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</si>
  <si>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</si>
  <si>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</si>
  <si>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</si>
  <si>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</si>
  <si>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</si>
  <si>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</si>
  <si>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</si>
  <si>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</si>
  <si>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</si>
  <si>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</si>
  <si>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</si>
  <si>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</si>
  <si>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</si>
  <si>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</si>
  <si>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</si>
  <si>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</si>
  <si>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</si>
  <si>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</si>
  <si>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</si>
  <si>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</si>
  <si>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</si>
  <si>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</si>
  <si>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</si>
  <si>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</si>
  <si>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</si>
  <si>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</si>
  <si>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</si>
  <si>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</si>
  <si>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</si>
  <si>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</si>
  <si>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</si>
  <si>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</si>
  <si>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</si>
  <si>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</si>
  <si>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</si>
  <si>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</si>
  <si>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</si>
  <si>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</si>
  <si>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</si>
  <si>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</si>
  <si>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</si>
  <si>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</si>
  <si>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</si>
  <si>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</si>
  <si>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</si>
  <si>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</si>
  <si>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</si>
  <si>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</si>
  <si>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</si>
  <si>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</si>
  <si>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</si>
  <si>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</si>
  <si>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</si>
  <si>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</si>
  <si>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</si>
  <si>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</si>
  <si>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</si>
  <si>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</si>
  <si>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</si>
  <si>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</si>
  <si>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</si>
  <si>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</si>
  <si>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</si>
  <si>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</si>
  <si>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</si>
  <si>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</si>
  <si>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</si>
  <si>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</si>
  <si>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</si>
  <si>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</si>
  <si>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</si>
  <si>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</si>
  <si>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</si>
  <si>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</si>
  <si>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</si>
  <si>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</si>
  <si>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</si>
  <si>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</si>
  <si>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</si>
  <si>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</si>
  <si>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</si>
  <si>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</si>
  <si>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</si>
  <si>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</si>
  <si>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</si>
  <si>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</si>
  <si>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</si>
  <si>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</si>
  <si>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</si>
  <si>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</si>
  <si>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</si>
  <si>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</si>
  <si>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</si>
  <si>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</si>
  <si>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</si>
  <si>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</si>
  <si>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</si>
  <si>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</si>
  <si>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</si>
  <si>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</si>
  <si>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</si>
  <si>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</si>
  <si>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</si>
  <si>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</si>
  <si>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</si>
  <si>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</si>
  <si>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</si>
  <si>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</si>
  <si>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</si>
  <si>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</si>
  <si>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</si>
  <si>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</si>
  <si>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</si>
  <si>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</si>
  <si>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</si>
  <si>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</si>
  <si>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</si>
  <si>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</si>
  <si>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</si>
  <si>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</si>
  <si>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</si>
  <si>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</si>
  <si>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</si>
  <si>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</si>
  <si>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</si>
  <si>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</si>
  <si>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</si>
  <si>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</si>
  <si>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</si>
  <si>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</si>
  <si>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</si>
  <si>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</si>
  <si>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</si>
  <si>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</si>
  <si>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</si>
  <si>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</si>
  <si>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</si>
  <si>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</si>
  <si>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</si>
  <si>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</si>
  <si>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</si>
  <si>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</si>
  <si>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</si>
  <si>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</si>
  <si>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</si>
  <si>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</si>
  <si>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</si>
  <si>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</si>
  <si>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</si>
  <si>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</si>
  <si>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</si>
  <si>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</si>
  <si>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</si>
  <si>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</si>
  <si>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</si>
  <si>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</si>
  <si>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</si>
  <si>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</si>
  <si>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</si>
  <si>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</si>
  <si>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</si>
  <si>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</si>
  <si>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</si>
  <si>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</si>
  <si>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</si>
  <si>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</si>
  <si>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</si>
  <si>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</si>
  <si>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</si>
  <si>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</si>
  <si>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</si>
  <si>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</si>
  <si>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</si>
  <si>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</si>
  <si>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</si>
  <si>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</si>
  <si>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</si>
  <si>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</si>
  <si>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</si>
  <si>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</si>
  <si>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</si>
  <si>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</si>
  <si>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</si>
  <si>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</si>
  <si>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</si>
  <si>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</si>
  <si>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</si>
  <si>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</si>
  <si>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</si>
  <si>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</si>
  <si>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</si>
  <si>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</si>
  <si>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</si>
  <si>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</si>
  <si>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</si>
  <si>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</si>
  <si>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</si>
  <si>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</si>
  <si>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</si>
  <si>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</si>
  <si>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</si>
  <si>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</si>
  <si>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</si>
  <si>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</si>
  <si>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</si>
  <si>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</si>
  <si>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</si>
  <si>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</si>
  <si>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</si>
  <si>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</si>
  <si>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</si>
  <si>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</si>
  <si>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</si>
  <si>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</si>
  <si>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</si>
  <si>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</si>
  <si>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</si>
  <si>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</si>
  <si>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</si>
  <si>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</si>
  <si>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</si>
  <si>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</si>
  <si>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</si>
  <si>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</si>
  <si>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</si>
  <si>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</si>
  <si>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</si>
  <si>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</si>
  <si>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</si>
  <si>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</si>
  <si>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</si>
  <si>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</si>
  <si>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</si>
  <si>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</si>
  <si>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</si>
  <si>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</si>
  <si>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</si>
  <si>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</si>
  <si>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</si>
  <si>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</si>
  <si>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</si>
  <si>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</si>
  <si>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</si>
  <si>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</si>
  <si>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</si>
  <si>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</si>
  <si>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</si>
  <si>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</si>
  <si>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</si>
  <si>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</si>
  <si>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</si>
  <si>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</si>
  <si>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</si>
  <si>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</si>
  <si>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</si>
  <si>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</si>
  <si>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</si>
  <si>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</si>
  <si>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</si>
  <si>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</si>
  <si>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</si>
  <si>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</si>
  <si>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</si>
  <si>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</si>
  <si>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</si>
  <si>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</si>
  <si>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</si>
  <si>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</si>
  <si>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</si>
  <si>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</si>
  <si>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</si>
  <si>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</si>
  <si>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</si>
  <si>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</si>
  <si>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</si>
  <si>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</si>
  <si>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</si>
  <si>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</si>
  <si>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</si>
  <si>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</si>
  <si>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</si>
  <si>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</si>
  <si>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</si>
  <si>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</si>
  <si>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</si>
  <si>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</si>
  <si>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</si>
  <si>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</si>
  <si>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</si>
  <si>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</si>
  <si>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</si>
  <si>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</si>
  <si>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</si>
  <si>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</si>
  <si>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</si>
  <si>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</si>
  <si>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</si>
  <si>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</si>
  <si>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</si>
  <si>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</si>
  <si>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</si>
  <si>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</si>
  <si>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</si>
  <si>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</si>
  <si>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</si>
  <si>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</si>
  <si>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</si>
  <si>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</si>
  <si>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</si>
  <si>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</si>
  <si>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</si>
  <si>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</si>
  <si>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</si>
  <si>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</si>
  <si>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</si>
  <si>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</si>
  <si>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</si>
  <si>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</si>
  <si>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</si>
  <si>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</si>
  <si>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</si>
  <si>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</si>
  <si>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</si>
  <si>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</si>
  <si>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</si>
  <si>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</si>
  <si>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</si>
  <si>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</si>
  <si>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</si>
  <si>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</si>
  <si>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</si>
  <si>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</si>
  <si>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</si>
  <si>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</si>
  <si>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</si>
  <si>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</si>
  <si>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</si>
  <si>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</si>
  <si>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</si>
  <si>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</si>
  <si>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</si>
  <si>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</si>
  <si>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</si>
  <si>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</si>
  <si>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</si>
  <si>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</si>
  <si>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</si>
  <si>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</si>
  <si>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</si>
  <si>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</si>
  <si>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</si>
  <si>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</si>
  <si>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</si>
  <si>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</si>
  <si>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</si>
  <si>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</si>
  <si>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</si>
  <si>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</si>
  <si>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</si>
  <si>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</si>
  <si>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</si>
  <si>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</si>
  <si>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</si>
  <si>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</si>
  <si>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</si>
  <si>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</si>
  <si>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</si>
  <si>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</si>
  <si>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</si>
  <si>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</si>
  <si>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</si>
  <si>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</si>
  <si>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</si>
  <si>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</si>
  <si>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</si>
  <si>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</si>
  <si>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</si>
  <si>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</si>
  <si>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</si>
  <si>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</si>
  <si>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</si>
  <si>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</si>
  <si>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</si>
  <si>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</si>
  <si>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</si>
  <si>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</si>
  <si>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</si>
  <si>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</si>
  <si>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</si>
  <si>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</si>
  <si>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</si>
  <si>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</si>
  <si>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</si>
  <si>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</si>
  <si>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</si>
  <si>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</si>
  <si>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</si>
  <si>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</si>
  <si>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</si>
  <si>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</si>
  <si>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</si>
  <si>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</si>
  <si>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</si>
  <si>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</si>
  <si>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</si>
  <si>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</si>
  <si>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</si>
  <si>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</si>
  <si>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</si>
  <si>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</si>
  <si>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</si>
  <si>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</si>
  <si>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</si>
  <si>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</si>
  <si>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</si>
  <si>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</si>
  <si>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</si>
  <si>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</si>
  <si>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</si>
  <si>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</si>
  <si>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</si>
  <si>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</si>
  <si>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</si>
  <si>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</si>
  <si>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</si>
  <si>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</si>
  <si>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</si>
  <si>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</si>
  <si>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</si>
  <si>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</si>
  <si>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</si>
  <si>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</si>
  <si>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</si>
  <si>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</si>
  <si>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</si>
  <si>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</si>
  <si>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</si>
  <si>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</si>
  <si>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</si>
  <si>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</si>
  <si>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</si>
  <si>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</si>
  <si>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</si>
  <si>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</si>
  <si>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</si>
  <si>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</si>
  <si>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</si>
  <si>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</si>
  <si>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</si>
  <si>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</si>
  <si>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</si>
  <si>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</si>
  <si>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</si>
  <si>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</si>
  <si>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</si>
  <si>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</si>
  <si>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</si>
  <si>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</si>
  <si>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</si>
  <si>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</si>
  <si>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</si>
  <si>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</si>
  <si>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</si>
  <si>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</si>
  <si>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</si>
  <si>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</si>
  <si>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</si>
  <si>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</si>
  <si>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</si>
  <si>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</si>
  <si>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</si>
  <si>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</si>
  <si>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</si>
  <si>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</si>
  <si>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</si>
  <si>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</si>
  <si>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</si>
  <si>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</si>
  <si>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</si>
  <si>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</si>
  <si>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</si>
  <si>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</si>
  <si>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</si>
  <si>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</si>
  <si>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</si>
  <si>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</si>
  <si>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</si>
  <si>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</si>
  <si>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</si>
  <si>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</si>
  <si>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</si>
  <si>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</si>
  <si>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</si>
  <si>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</si>
  <si>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</si>
  <si>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</si>
  <si>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</si>
  <si>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</si>
  <si>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</si>
  <si>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</si>
  <si>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</si>
  <si>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</si>
  <si>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</si>
  <si>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</si>
  <si>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</si>
  <si>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</si>
  <si>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</si>
  <si>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</si>
  <si>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</si>
  <si>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</si>
  <si>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</si>
  <si>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</si>
  <si>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</si>
  <si>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</si>
  <si>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</si>
  <si>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</si>
  <si>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</si>
  <si>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</si>
  <si>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</si>
  <si>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</si>
  <si>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</si>
  <si>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</si>
  <si>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</si>
  <si>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</si>
  <si>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</si>
  <si>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</si>
  <si>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</si>
  <si>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</si>
  <si>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</si>
  <si>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</si>
  <si>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</si>
  <si>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</si>
  <si>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</si>
  <si>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</si>
  <si>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</si>
  <si>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</si>
  <si>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</si>
  <si>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</si>
  <si>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</si>
  <si>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</si>
  <si>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</si>
  <si>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</si>
  <si>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</si>
  <si>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</si>
  <si>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</si>
  <si>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</si>
  <si>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</si>
  <si>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</si>
  <si>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</si>
  <si>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</si>
  <si>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</si>
  <si>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</si>
  <si>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</si>
  <si>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</si>
  <si>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</si>
  <si>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</si>
  <si>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</si>
  <si>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</si>
  <si>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</si>
  <si>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</si>
  <si>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</si>
  <si>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</si>
  <si>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</si>
  <si>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</si>
  <si>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</si>
  <si>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</si>
  <si>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</si>
  <si>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</si>
  <si>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</si>
  <si>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</si>
  <si>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</si>
  <si>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</si>
  <si>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</si>
  <si>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</si>
  <si>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</si>
  <si>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</si>
  <si>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</si>
  <si>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</si>
  <si>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</si>
  <si>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</si>
  <si>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</si>
  <si>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</si>
  <si>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</si>
  <si>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</si>
  <si>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</si>
  <si>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</si>
  <si>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</si>
  <si>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</si>
  <si>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</si>
  <si>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</si>
  <si>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</si>
  <si>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</si>
  <si>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</si>
  <si>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</si>
  <si>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</si>
  <si>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</si>
  <si>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</si>
  <si>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</si>
  <si>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</si>
  <si>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</si>
  <si>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</si>
  <si>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</si>
  <si>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</si>
  <si>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</si>
  <si>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</si>
  <si>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</si>
  <si>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</si>
  <si>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</si>
  <si>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</si>
  <si>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</si>
  <si>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</si>
  <si>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</si>
  <si>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</si>
  <si>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</si>
  <si>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</si>
  <si>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</si>
  <si>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</si>
  <si>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</si>
  <si>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</si>
  <si>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</si>
  <si>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</si>
  <si>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</si>
  <si>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</si>
  <si>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</si>
  <si>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</si>
  <si>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</si>
  <si>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</si>
  <si>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</si>
  <si>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</si>
  <si>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</si>
  <si>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</si>
  <si>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</si>
  <si>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</si>
  <si>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</si>
  <si>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</si>
  <si>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</si>
  <si>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</si>
  <si>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</si>
  <si>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</si>
  <si>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</si>
  <si>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</si>
  <si>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</si>
  <si>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</si>
  <si>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</si>
  <si>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</si>
  <si>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</si>
  <si>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</si>
  <si>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</si>
  <si>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</si>
  <si>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</si>
  <si>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</si>
  <si>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</si>
  <si>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</si>
  <si>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</si>
  <si>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</si>
  <si>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</si>
  <si>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</si>
  <si>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</si>
  <si>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</si>
  <si>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</si>
  <si>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</si>
  <si>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</si>
  <si>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</si>
  <si>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</si>
  <si>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</si>
  <si>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</si>
  <si>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</si>
  <si>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</si>
  <si>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</si>
  <si>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</si>
  <si>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</si>
  <si>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</si>
  <si>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</si>
  <si>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</si>
  <si>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</si>
  <si>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</si>
  <si>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</si>
  <si>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</si>
  <si>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</si>
  <si>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</si>
  <si>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</si>
  <si>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</si>
  <si>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</si>
  <si>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</si>
  <si>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</si>
  <si>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</si>
  <si>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</si>
  <si>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</si>
  <si>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</si>
  <si>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</si>
  <si>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</si>
  <si>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</si>
  <si>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</si>
  <si>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</si>
  <si>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</si>
  <si>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</si>
  <si>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</si>
  <si>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</si>
  <si>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</si>
  <si>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</si>
  <si>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</si>
  <si>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</si>
  <si>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</si>
  <si>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</si>
  <si>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</si>
  <si>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</si>
  <si>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</si>
  <si>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</si>
  <si>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</si>
  <si>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</si>
  <si>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</si>
  <si>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</si>
  <si>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</si>
  <si>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</si>
  <si>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</si>
  <si>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</si>
  <si>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</si>
  <si>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</si>
  <si>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</si>
  <si>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</si>
  <si>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</si>
  <si>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</si>
  <si>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</si>
  <si>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</si>
  <si>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</si>
  <si>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</si>
  <si>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</si>
  <si>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</si>
  <si>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</si>
  <si>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</si>
  <si>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</si>
  <si>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</si>
  <si>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</si>
  <si>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</si>
  <si>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</si>
  <si>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</si>
  <si>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</si>
  <si>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</si>
  <si>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</si>
  <si>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</si>
  <si>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</si>
  <si>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</si>
  <si>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</si>
  <si>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</si>
  <si>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</si>
  <si>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</si>
  <si>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</si>
  <si>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</si>
  <si>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</si>
  <si>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</si>
  <si>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</si>
  <si>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</si>
  <si>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</si>
  <si>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</si>
  <si>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</si>
  <si>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</si>
  <si>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</si>
  <si>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</si>
  <si>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</si>
  <si>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</si>
  <si>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</si>
  <si>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</si>
  <si>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</si>
  <si>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</si>
  <si>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</si>
  <si>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</si>
  <si>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</si>
  <si>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</si>
  <si>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</si>
  <si>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</si>
  <si>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</si>
  <si>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</si>
  <si>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</si>
  <si>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</si>
  <si>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</si>
  <si>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</si>
  <si>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</si>
  <si>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</si>
  <si>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</si>
  <si>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</si>
  <si>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</si>
  <si>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</si>
  <si>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</si>
  <si>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</si>
  <si>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</si>
  <si>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</si>
  <si>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</si>
  <si>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</si>
  <si>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</si>
  <si>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</si>
  <si>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</si>
  <si>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</si>
  <si>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</si>
  <si>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</si>
  <si>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</si>
  <si>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</si>
  <si>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</si>
  <si>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</si>
  <si>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</si>
  <si>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</si>
  <si>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</si>
  <si>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</si>
  <si>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</si>
  <si>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</si>
  <si>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</si>
  <si>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</si>
  <si>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</si>
  <si>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</si>
  <si>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</si>
  <si>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</si>
  <si>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</si>
  <si>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</si>
  <si>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</si>
  <si>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</si>
  <si>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</si>
  <si>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</si>
  <si>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</si>
  <si>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</si>
  <si>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</si>
  <si>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</si>
  <si>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</si>
  <si>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</si>
  <si>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</si>
  <si>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</si>
  <si>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</si>
  <si>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</si>
  <si>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</si>
  <si>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</si>
  <si>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</si>
  <si>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</si>
  <si>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</si>
  <si>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</si>
  <si>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</si>
  <si>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</si>
  <si>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</si>
  <si>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</si>
  <si>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</si>
  <si>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</si>
  <si>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</si>
  <si>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</si>
  <si>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</si>
  <si>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</si>
  <si>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</si>
  <si>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</si>
  <si>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</si>
  <si>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</si>
  <si>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</si>
  <si>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</si>
  <si>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</si>
  <si>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</si>
  <si>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</si>
  <si>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</si>
  <si>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</si>
  <si>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</si>
  <si>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</si>
  <si>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</si>
  <si>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</si>
  <si>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</si>
  <si>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</si>
  <si>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</si>
  <si>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</si>
  <si>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</si>
  <si>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</si>
  <si>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</si>
  <si>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</si>
  <si>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</si>
  <si>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</si>
  <si>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</si>
  <si>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</si>
  <si>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</si>
  <si>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</si>
  <si>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</si>
  <si>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</si>
  <si>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</si>
  <si>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</si>
  <si>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</si>
  <si>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</si>
  <si>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</si>
  <si>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</si>
  <si>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</si>
  <si>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</si>
  <si>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</si>
  <si>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</si>
  <si>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</si>
  <si>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</si>
  <si>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</si>
  <si>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</si>
  <si>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</si>
  <si>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</si>
  <si>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</si>
  <si>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</si>
  <si>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</si>
  <si>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</si>
  <si>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</si>
  <si>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</si>
  <si>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</si>
  <si>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</si>
  <si>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</si>
  <si>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</si>
  <si>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</si>
  <si>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</si>
  <si>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</si>
  <si>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</si>
  <si>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</si>
  <si>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</si>
  <si>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</si>
  <si>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</si>
  <si>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</si>
  <si>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</si>
  <si>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</si>
  <si>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</si>
  <si>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</si>
  <si>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</si>
  <si>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</si>
  <si>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</si>
  <si>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</si>
  <si>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</si>
  <si>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</si>
  <si>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</si>
  <si>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</si>
  <si>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</si>
  <si>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</si>
  <si>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</si>
  <si>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</si>
  <si>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</si>
  <si>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</si>
  <si>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</si>
  <si>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</si>
  <si>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</si>
  <si>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</si>
  <si>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</si>
  <si>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</si>
  <si>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</si>
  <si>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</si>
  <si>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</si>
  <si>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</si>
  <si>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</si>
  <si>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</si>
  <si>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</si>
  <si>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</si>
  <si>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</si>
  <si>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</si>
  <si>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</si>
  <si>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</si>
  <si>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</si>
  <si>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</si>
  <si>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</si>
  <si>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</si>
  <si>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</si>
  <si>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</si>
  <si>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</si>
  <si>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</si>
  <si>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</si>
  <si>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</si>
  <si>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</si>
  <si>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</si>
  <si>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</si>
  <si>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</si>
  <si>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</si>
  <si>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</si>
  <si>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</si>
  <si>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</si>
  <si>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</si>
  <si>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</si>
  <si>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</si>
  <si>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</si>
  <si>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</si>
  <si>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</si>
  <si>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</si>
  <si>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</si>
  <si>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</si>
  <si>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</si>
  <si>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</si>
  <si>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</si>
  <si>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</si>
  <si>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</si>
  <si>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</si>
  <si>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</si>
  <si>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</si>
  <si>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</si>
  <si>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</si>
  <si>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</si>
  <si>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</si>
  <si>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</si>
  <si>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</si>
  <si>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</si>
  <si>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</si>
  <si>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</si>
  <si>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</si>
  <si>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</si>
  <si>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</si>
  <si>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</si>
  <si>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</si>
  <si>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</si>
  <si>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</si>
  <si>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</si>
  <si>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</si>
  <si>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</si>
  <si>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</si>
  <si>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</si>
  <si>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</si>
  <si>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</si>
  <si>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</si>
  <si>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</si>
  <si>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</si>
  <si>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</si>
  <si>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</si>
  <si>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</si>
  <si>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</si>
  <si>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</si>
  <si>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</si>
  <si>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</si>
  <si>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</si>
  <si>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</si>
  <si>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</si>
  <si>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</si>
  <si>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</si>
  <si>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</si>
  <si>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</si>
  <si>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</si>
  <si>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</si>
  <si>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</si>
  <si>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</si>
  <si>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</si>
  <si>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</si>
  <si>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</si>
  <si>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</si>
  <si>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</si>
  <si>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</si>
  <si>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</si>
  <si>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</si>
  <si>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</si>
  <si>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</si>
  <si>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</si>
  <si>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</si>
  <si>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</si>
  <si>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</si>
  <si>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</si>
  <si>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</si>
  <si>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</si>
  <si>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</si>
  <si>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</si>
  <si>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</si>
  <si>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</si>
  <si>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</si>
  <si>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</si>
  <si>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</si>
  <si>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</si>
  <si>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</si>
  <si>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</si>
  <si>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</si>
  <si>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</si>
  <si>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</si>
  <si>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</si>
  <si>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</si>
  <si>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</si>
  <si>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</si>
  <si>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</si>
  <si>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</si>
  <si>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</si>
  <si>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</si>
  <si>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</si>
  <si>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</si>
  <si>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</si>
  <si>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</si>
  <si>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</si>
  <si>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</si>
  <si>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</si>
  <si>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</si>
  <si>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</si>
  <si>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</si>
  <si>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</si>
  <si>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</si>
  <si>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</si>
  <si>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</si>
  <si>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</si>
  <si>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</si>
  <si>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</si>
  <si>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</si>
  <si>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</si>
  <si>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</si>
  <si>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</si>
  <si>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</si>
  <si>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</si>
  <si>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</si>
  <si>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</si>
  <si>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</si>
  <si>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</si>
  <si>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</si>
  <si>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</si>
  <si>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</si>
  <si>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</si>
  <si>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</si>
  <si>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</si>
  <si>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</si>
  <si>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</si>
  <si>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</si>
  <si>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</si>
  <si>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</si>
  <si>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</si>
  <si>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</si>
  <si>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</si>
  <si>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</si>
  <si>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</si>
  <si>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</si>
  <si>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</si>
  <si>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</si>
  <si>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</si>
  <si>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</si>
  <si>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</si>
  <si>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</si>
  <si>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</si>
  <si>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</si>
  <si>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</si>
  <si>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</si>
  <si>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</si>
  <si>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</si>
  <si>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</si>
  <si>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</si>
  <si>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</si>
  <si>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</si>
  <si>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</si>
  <si>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</si>
  <si>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</si>
  <si>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</si>
  <si>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</si>
  <si>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</si>
  <si>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</si>
  <si>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</si>
  <si>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</si>
  <si>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</si>
  <si>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</si>
  <si>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</si>
  <si>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</si>
  <si>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</si>
  <si>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</si>
  <si>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</si>
  <si>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</si>
  <si>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</si>
  <si>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</si>
  <si>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</si>
  <si>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</si>
  <si>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</si>
  <si>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</si>
  <si>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</si>
  <si>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</si>
  <si>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</si>
  <si>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</si>
  <si>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</si>
  <si>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</si>
  <si>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</si>
  <si>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</si>
  <si>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</si>
  <si>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</si>
  <si>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</si>
  <si>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</si>
  <si>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</si>
  <si>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</si>
  <si>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</si>
  <si>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</si>
  <si>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</si>
  <si>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</si>
  <si>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</si>
  <si>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</si>
  <si>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</si>
  <si>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</si>
  <si>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</si>
  <si>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</si>
  <si>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</si>
  <si>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</si>
  <si>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</si>
  <si>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</si>
  <si>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</si>
  <si>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</si>
  <si>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</si>
  <si>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</si>
  <si>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</si>
  <si>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</si>
  <si>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</si>
  <si>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</si>
  <si>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</si>
  <si>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</si>
  <si>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</si>
  <si>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</si>
  <si>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</si>
  <si>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</si>
  <si>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</si>
  <si>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</si>
  <si>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</si>
  <si>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</si>
  <si>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</si>
  <si>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</si>
  <si>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</si>
  <si>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</si>
  <si>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</si>
  <si>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</si>
  <si>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</si>
  <si>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</si>
  <si>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</si>
  <si>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</si>
  <si>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</si>
  <si>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</si>
  <si>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</si>
  <si>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</si>
  <si>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</si>
  <si>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</si>
  <si>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</si>
  <si>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</si>
  <si>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</si>
  <si>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</si>
  <si>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</si>
  <si>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</si>
  <si>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</si>
  <si>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</si>
  <si>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</si>
  <si>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</si>
  <si>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</si>
  <si>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</si>
  <si>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</si>
  <si>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</si>
  <si>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</si>
  <si>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</si>
  <si>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</si>
  <si>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</si>
  <si>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</si>
  <si>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</si>
  <si>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</si>
  <si>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</si>
  <si>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</si>
  <si>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</si>
  <si>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</si>
  <si>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</si>
  <si>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</si>
  <si>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</si>
  <si>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</si>
  <si>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</si>
  <si>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</si>
  <si>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</si>
  <si>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</si>
  <si>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</si>
  <si>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</si>
  <si>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</si>
  <si>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</si>
  <si>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</si>
  <si>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</si>
  <si>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</si>
  <si>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</si>
  <si>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</si>
  <si>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</si>
  <si>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</si>
  <si>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</si>
  <si>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</si>
  <si>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</si>
  <si>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</si>
  <si>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</si>
  <si>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</si>
  <si>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</si>
  <si>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</si>
  <si>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</si>
  <si>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</si>
  <si>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</si>
  <si>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</si>
  <si>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</si>
  <si>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</si>
  <si>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</si>
  <si>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</si>
  <si>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</si>
  <si>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</si>
  <si>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</si>
  <si>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</si>
  <si>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</si>
  <si>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</si>
  <si>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</si>
  <si>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</si>
  <si>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</si>
  <si>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</si>
  <si>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</si>
  <si>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</si>
  <si>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</si>
  <si>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</si>
  <si>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</si>
  <si>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</si>
  <si>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</si>
  <si>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</si>
  <si>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</si>
  <si>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</si>
  <si>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</si>
  <si>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</si>
  <si>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</si>
  <si>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</si>
  <si>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</si>
  <si>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</si>
  <si>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</si>
  <si>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</si>
  <si>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</si>
  <si>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</si>
  <si>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</si>
  <si>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</si>
  <si>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</si>
  <si>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</si>
  <si>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</si>
  <si>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</si>
  <si>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</si>
  <si>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</si>
  <si>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</si>
  <si>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</si>
  <si>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</si>
  <si>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</si>
  <si>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</si>
  <si>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</si>
  <si>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</si>
  <si>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</si>
  <si>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</si>
  <si>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</si>
  <si>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</si>
  <si>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</si>
  <si>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</si>
  <si>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</si>
  <si>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</si>
  <si>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</si>
  <si>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</si>
  <si>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</si>
  <si>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</si>
  <si>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</si>
  <si>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</si>
  <si>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</si>
  <si>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</si>
  <si>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</si>
  <si>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</si>
  <si>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</si>
  <si>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</si>
  <si>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</si>
  <si>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</si>
  <si>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</si>
  <si>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</si>
  <si>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</si>
  <si>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</si>
  <si>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</si>
  <si>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</si>
  <si>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</si>
  <si>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</si>
  <si>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</si>
  <si>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</si>
  <si>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</si>
  <si>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</si>
  <si>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</si>
  <si>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</si>
  <si>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</si>
  <si>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</si>
  <si>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</si>
  <si>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</si>
  <si>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</si>
  <si>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</si>
  <si>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</si>
  <si>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</si>
  <si>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</si>
  <si>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</si>
  <si>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</si>
  <si>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</si>
  <si>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</si>
  <si>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</si>
  <si>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</si>
  <si>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</si>
  <si>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</si>
  <si>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</si>
  <si>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</si>
  <si>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</si>
  <si>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</si>
  <si>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</si>
  <si>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</si>
  <si>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</si>
  <si>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</si>
  <si>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</si>
  <si>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</si>
  <si>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</si>
  <si>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</si>
  <si>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</si>
  <si>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</si>
  <si>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</si>
  <si>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</si>
  <si>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</si>
  <si>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</si>
  <si>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</si>
  <si>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</si>
  <si>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</si>
  <si>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</si>
  <si>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</si>
  <si>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</si>
  <si>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</si>
  <si>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</si>
  <si>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</si>
  <si>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</si>
  <si>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</si>
  <si>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</si>
  <si>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</si>
  <si>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</si>
  <si>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</si>
  <si>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</si>
  <si>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</si>
  <si>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</si>
  <si>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</si>
  <si>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</si>
  <si>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</si>
  <si>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</si>
  <si>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</si>
  <si>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</si>
  <si>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</si>
  <si>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</si>
  <si>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</si>
  <si>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</si>
  <si>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</si>
  <si>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</si>
  <si>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</si>
  <si>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</si>
  <si>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</si>
  <si>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</si>
  <si>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</si>
  <si>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</si>
  <si>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</si>
  <si>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</si>
  <si>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</si>
  <si>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</si>
  <si>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</si>
  <si>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</si>
  <si>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</si>
  <si>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</si>
  <si>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</si>
  <si>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</si>
  <si>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</si>
  <si>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</si>
  <si>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</si>
  <si>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</si>
  <si>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</si>
  <si>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</si>
  <si>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</si>
  <si>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</si>
  <si>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</si>
  <si>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</si>
  <si>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</si>
  <si>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</si>
  <si>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</si>
  <si>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</si>
  <si>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</si>
  <si>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</si>
  <si>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</si>
  <si>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</si>
  <si>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</si>
  <si>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</si>
  <si>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</si>
  <si>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</si>
  <si>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</si>
  <si>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</si>
  <si>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</si>
  <si>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</si>
  <si>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</si>
  <si>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</si>
  <si>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</si>
  <si>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</si>
  <si>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</si>
  <si>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</si>
  <si>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</si>
  <si>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</si>
  <si>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</si>
  <si>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</si>
  <si>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</si>
  <si>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</si>
  <si>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</si>
  <si>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</si>
  <si>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</si>
  <si>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</si>
  <si>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</si>
  <si>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</si>
  <si>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</si>
  <si>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</si>
  <si>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</si>
  <si>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</si>
  <si>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</si>
  <si>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</si>
  <si>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</si>
  <si>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</si>
  <si>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</si>
  <si>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</si>
  <si>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</si>
  <si>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</si>
  <si>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</si>
  <si>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</si>
  <si>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</si>
  <si>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</si>
  <si>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</si>
  <si>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</si>
  <si>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</si>
  <si>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</si>
  <si>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</si>
  <si>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</si>
  <si>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</si>
  <si>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</si>
  <si>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</si>
  <si>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</si>
  <si>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</si>
  <si>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</si>
  <si>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</si>
  <si>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</si>
  <si>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</si>
  <si>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</si>
  <si>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</si>
  <si>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</si>
  <si>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</si>
  <si>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</si>
  <si>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</si>
  <si>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</si>
  <si>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</si>
  <si>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</si>
  <si>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</si>
  <si>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</si>
  <si>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</si>
  <si>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</si>
  <si>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</si>
  <si>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</si>
  <si>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</si>
  <si>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</si>
  <si>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</si>
  <si>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</si>
  <si>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</si>
  <si>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</si>
  <si>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</si>
  <si>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</si>
  <si>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</si>
  <si>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</si>
  <si>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</si>
  <si>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</si>
  <si>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</si>
  <si>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</si>
  <si>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</si>
  <si>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</si>
  <si>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</si>
  <si>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</si>
  <si>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</si>
  <si>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</si>
  <si>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</si>
  <si>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</si>
  <si>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</si>
  <si>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</si>
  <si>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</si>
  <si>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</si>
  <si>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</si>
  <si>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</si>
  <si>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</si>
  <si>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</si>
  <si>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</si>
  <si>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</si>
  <si>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</si>
  <si>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</si>
  <si>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</si>
  <si>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</si>
  <si>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</si>
  <si>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</si>
  <si>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</si>
  <si>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</si>
  <si>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</si>
  <si>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</si>
  <si>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</si>
  <si>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</si>
  <si>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</si>
  <si>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</si>
  <si>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</si>
  <si>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</si>
  <si>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</si>
  <si>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</si>
  <si>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</si>
  <si>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</si>
  <si>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</si>
  <si>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</si>
  <si>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</si>
  <si>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</si>
  <si>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</si>
  <si>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</si>
  <si>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</si>
  <si>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</si>
  <si>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</si>
  <si>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</si>
  <si>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</si>
  <si>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</si>
  <si>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</si>
  <si>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</si>
  <si>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</si>
  <si>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</si>
  <si>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</si>
  <si>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</si>
  <si>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</si>
  <si>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</si>
  <si>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</si>
  <si>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</si>
  <si>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</si>
  <si>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</si>
  <si>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</si>
  <si>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</si>
  <si>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</si>
  <si>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</si>
  <si>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</si>
  <si>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</si>
  <si>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</si>
  <si>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</si>
  <si>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</si>
  <si>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</si>
  <si>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</si>
  <si>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</si>
  <si>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</si>
  <si>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</si>
  <si>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</si>
  <si>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</si>
  <si>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</si>
  <si>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</si>
  <si>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</si>
  <si>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</si>
  <si>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</si>
  <si>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</si>
  <si>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</si>
  <si>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</si>
  <si>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</si>
  <si>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</si>
  <si>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</si>
  <si>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</si>
  <si>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</si>
  <si>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</si>
  <si>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</si>
  <si>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</si>
  <si>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</si>
  <si>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</si>
  <si>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</si>
  <si>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</si>
  <si>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</si>
  <si>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</si>
  <si>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</si>
  <si>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</si>
  <si>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</si>
  <si>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</si>
  <si>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</si>
  <si>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</si>
  <si>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</si>
  <si>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</si>
  <si>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</si>
  <si>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</si>
  <si>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</si>
  <si>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</si>
  <si>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</si>
  <si>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</si>
  <si>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</si>
  <si>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</si>
  <si>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</si>
  <si>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</si>
  <si>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</si>
  <si>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</si>
  <si>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</si>
  <si>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</si>
  <si>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</si>
  <si>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</si>
  <si>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</si>
  <si>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</si>
  <si>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</si>
  <si>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</si>
  <si>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</si>
  <si>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</si>
  <si>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</si>
  <si>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</si>
  <si>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</si>
  <si>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</si>
  <si>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</si>
  <si>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</si>
  <si>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</si>
  <si>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</si>
  <si>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</si>
  <si>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</si>
  <si>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</si>
  <si>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</si>
  <si>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</si>
  <si>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</si>
  <si>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</si>
  <si>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</si>
  <si>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</si>
  <si>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</si>
  <si>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</si>
  <si>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</si>
  <si>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</si>
  <si>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</si>
  <si>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</si>
  <si>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</si>
  <si>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</si>
  <si>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</si>
  <si>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</si>
  <si>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</si>
  <si>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</si>
  <si>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</si>
  <si>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</si>
  <si>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</si>
  <si>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</si>
  <si>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</si>
  <si>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</si>
  <si>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</si>
  <si>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</si>
  <si>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</si>
  <si>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</si>
  <si>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</si>
  <si>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</si>
  <si>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</si>
  <si>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</si>
  <si>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</si>
  <si>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</si>
  <si>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</si>
  <si>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</si>
  <si>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</si>
  <si>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</si>
  <si>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</si>
  <si>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</si>
  <si>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</si>
  <si>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</si>
  <si>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</si>
  <si>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</si>
  <si>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</si>
  <si>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</si>
  <si>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</si>
  <si>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</si>
  <si>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</si>
  <si>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</si>
  <si>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</si>
  <si>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</si>
  <si>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</si>
  <si>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</si>
  <si>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</si>
  <si>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</si>
  <si>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</si>
  <si>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</si>
  <si>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</si>
  <si>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</si>
  <si>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</si>
  <si>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</si>
  <si>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</si>
  <si>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</si>
  <si>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</si>
  <si>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</si>
  <si>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</si>
  <si>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</si>
  <si>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</si>
  <si>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</si>
  <si>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</si>
  <si>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</si>
  <si>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</si>
  <si>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</si>
  <si>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</si>
  <si>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</si>
  <si>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</si>
  <si>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</si>
  <si>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</si>
  <si>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</si>
  <si>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</si>
  <si>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</si>
  <si>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</si>
  <si>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</si>
  <si>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</si>
  <si>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</si>
  <si>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</si>
  <si>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</si>
  <si>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</si>
  <si>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</si>
  <si>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</si>
  <si>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</si>
  <si>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</si>
  <si>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</si>
  <si>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</si>
  <si>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</si>
  <si>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</si>
  <si>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</si>
  <si>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</si>
  <si>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</si>
  <si>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</si>
  <si>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</si>
  <si>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</si>
  <si>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</si>
  <si>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</si>
  <si>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</si>
  <si>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</si>
  <si>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</si>
  <si>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</si>
  <si>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</si>
  <si>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</si>
  <si>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</si>
  <si>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</si>
  <si>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</si>
  <si>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</si>
  <si>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</si>
  <si>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</si>
  <si>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</si>
  <si>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</si>
  <si>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</si>
  <si>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</si>
  <si>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</si>
  <si>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</si>
  <si>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</si>
  <si>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</si>
  <si>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</si>
  <si>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</si>
  <si>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</si>
  <si>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</si>
  <si>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</si>
  <si>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</si>
  <si>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</si>
  <si>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</si>
  <si>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</si>
  <si>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</si>
  <si>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</si>
  <si>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</si>
  <si>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</si>
  <si>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</si>
  <si>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</si>
  <si>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</si>
  <si>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</si>
  <si>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</si>
  <si>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</si>
  <si>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</si>
  <si>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</si>
  <si>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</si>
  <si>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</si>
  <si>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</si>
  <si>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</si>
  <si>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</si>
  <si>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</si>
  <si>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</si>
  <si>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</si>
  <si>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</si>
  <si>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</si>
  <si>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</si>
  <si>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</si>
  <si>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</si>
  <si>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</si>
  <si>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</si>
  <si>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</si>
  <si>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</si>
  <si>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</si>
  <si>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</si>
  <si>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</si>
  <si>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</si>
  <si>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</si>
  <si>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</si>
  <si>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</si>
  <si>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</si>
  <si>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</si>
  <si>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</si>
  <si>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</si>
  <si>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</si>
  <si>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</si>
  <si>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</si>
  <si>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</si>
  <si>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</si>
  <si>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</si>
  <si>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</si>
  <si>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</si>
  <si>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</si>
  <si>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</si>
  <si>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</si>
  <si>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</si>
  <si>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</si>
  <si>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</si>
  <si>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</si>
  <si>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</si>
  <si>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</si>
  <si>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</si>
  <si>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</si>
  <si>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</si>
  <si>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</si>
  <si>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</si>
  <si>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</si>
  <si>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</si>
  <si>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</si>
  <si>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</si>
  <si>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</si>
  <si>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</si>
  <si>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</si>
  <si>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</si>
  <si>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</si>
  <si>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</si>
  <si>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</si>
  <si>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</si>
  <si>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</si>
  <si>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</si>
  <si>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</si>
  <si>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</si>
  <si>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</si>
  <si>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</si>
  <si>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</si>
  <si>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</si>
  <si>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</si>
  <si>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</si>
  <si>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</si>
  <si>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</si>
  <si>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</si>
  <si>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</si>
  <si>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</si>
  <si>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</si>
  <si>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</si>
  <si>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</si>
  <si>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</si>
  <si>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</si>
  <si>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</si>
  <si>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</si>
  <si>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</si>
  <si>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</si>
  <si>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</si>
  <si>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</si>
  <si>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</si>
  <si>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</si>
  <si>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</si>
  <si>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</si>
  <si>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</si>
  <si>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</si>
  <si>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</si>
  <si>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</si>
  <si>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</si>
  <si>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</si>
  <si>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</si>
  <si>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</si>
  <si>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</si>
  <si>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</si>
  <si>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</si>
  <si>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</si>
  <si>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</si>
  <si>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</si>
  <si>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</si>
  <si>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</si>
  <si>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</si>
  <si>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</si>
  <si>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</si>
  <si>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</si>
  <si>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</si>
  <si>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</si>
  <si>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</si>
  <si>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</si>
  <si>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</si>
  <si>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</si>
  <si>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</si>
  <si>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</si>
  <si>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</si>
  <si>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</si>
  <si>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</si>
  <si>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</si>
  <si>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</si>
  <si>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</si>
  <si>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</si>
  <si>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</si>
  <si>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</si>
  <si>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</si>
  <si>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</si>
  <si>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</si>
  <si>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</si>
  <si>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</si>
  <si>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</si>
  <si>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</si>
  <si>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</si>
  <si>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</si>
  <si>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</si>
  <si>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</si>
  <si>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</si>
  <si>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</si>
  <si>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</si>
  <si>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</si>
  <si>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</si>
  <si>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</si>
  <si>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</si>
  <si>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</si>
  <si>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</si>
  <si>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</si>
  <si>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</si>
  <si>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</si>
  <si>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</si>
  <si>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</si>
  <si>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</si>
  <si>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</si>
  <si>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</si>
  <si>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</si>
  <si>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</si>
  <si>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</si>
  <si>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</si>
  <si>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</si>
  <si>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</si>
  <si>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</si>
  <si>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</si>
  <si>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</si>
  <si>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</si>
  <si>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</si>
  <si>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</si>
  <si>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</si>
  <si>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</si>
  <si>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</si>
  <si>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</si>
  <si>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</si>
  <si>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</si>
  <si>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</si>
  <si>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</si>
  <si>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</si>
  <si>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</si>
  <si>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</si>
  <si>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</si>
  <si>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</si>
  <si>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</si>
  <si>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</si>
  <si>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</si>
  <si>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</si>
  <si>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</si>
  <si>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</si>
  <si>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</si>
  <si>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</si>
  <si>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</si>
  <si>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</si>
  <si>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</si>
  <si>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</si>
  <si>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</si>
  <si>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</si>
  <si>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</si>
  <si>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</si>
  <si>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</si>
  <si>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</si>
  <si>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</si>
  <si>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</si>
  <si>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</si>
  <si>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</si>
  <si>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</si>
  <si>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</si>
  <si>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</si>
  <si>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</si>
  <si>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</si>
  <si>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</si>
  <si>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</si>
  <si>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</si>
  <si>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</si>
  <si>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</si>
  <si>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</si>
  <si>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</si>
  <si>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</si>
  <si>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</si>
  <si>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</si>
  <si>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</si>
  <si>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</si>
  <si>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</si>
  <si>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</si>
  <si>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</si>
  <si>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</si>
  <si>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</si>
  <si>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</si>
  <si>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</si>
  <si>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</si>
  <si>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</si>
  <si>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</si>
  <si>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</si>
  <si>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</si>
  <si>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</si>
  <si>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</si>
  <si>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</si>
  <si>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</si>
  <si>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</si>
  <si>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</si>
  <si>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</si>
  <si>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</si>
  <si>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</si>
  <si>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</si>
  <si>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</si>
  <si>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</si>
  <si>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</si>
  <si>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</si>
  <si>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</si>
  <si>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</si>
  <si>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</si>
  <si>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</si>
  <si>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</si>
  <si>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</si>
  <si>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</si>
  <si>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</si>
  <si>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</si>
  <si>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</si>
  <si>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</si>
  <si>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</si>
  <si>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</si>
  <si>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</si>
  <si>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</si>
  <si>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</si>
  <si>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</si>
  <si>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</si>
  <si>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</si>
  <si>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</si>
  <si>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</si>
  <si>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</si>
  <si>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</si>
  <si>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</si>
  <si>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</si>
  <si>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</si>
  <si>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</si>
  <si>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</si>
  <si>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</si>
  <si>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</si>
  <si>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</si>
  <si>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</si>
  <si>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</si>
  <si>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</si>
  <si>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</si>
  <si>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</si>
  <si>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</si>
  <si>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</si>
  <si>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</si>
  <si>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</si>
  <si>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</si>
  <si>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</si>
  <si>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</si>
  <si>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</si>
  <si>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</si>
  <si>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</si>
  <si>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</si>
  <si>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</si>
  <si>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</si>
  <si>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</si>
  <si>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</si>
  <si>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</si>
  <si>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</si>
  <si>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</si>
  <si>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</si>
  <si>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</si>
  <si>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</si>
  <si>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</si>
  <si>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</si>
  <si>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</si>
  <si>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</si>
  <si>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</si>
  <si>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</si>
  <si>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</si>
  <si>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</si>
  <si>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</si>
  <si>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</si>
  <si>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</si>
  <si>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</si>
  <si>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</si>
  <si>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</si>
  <si>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</si>
  <si>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</si>
  <si>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</si>
  <si>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</si>
  <si>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</si>
  <si>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</si>
  <si>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</si>
  <si>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</si>
  <si>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</si>
  <si>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</si>
  <si>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</si>
  <si>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</si>
  <si>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</si>
  <si>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</si>
  <si>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</si>
  <si>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</si>
  <si>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</si>
  <si>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</si>
  <si>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</si>
  <si>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</si>
  <si>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</si>
  <si>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</si>
  <si>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</si>
  <si>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</si>
  <si>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</si>
  <si>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</si>
  <si>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</si>
  <si>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</si>
  <si>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</si>
  <si>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</si>
  <si>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</si>
  <si>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</si>
  <si>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</si>
  <si>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</si>
  <si>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</si>
  <si>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</si>
  <si>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</si>
  <si>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</si>
  <si>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</si>
  <si>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</si>
  <si>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</si>
  <si>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</si>
  <si>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</si>
  <si>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</si>
  <si>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</si>
  <si>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</si>
  <si>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</si>
  <si>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</si>
  <si>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</si>
  <si>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</si>
  <si>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</si>
  <si>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</si>
  <si>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</si>
  <si>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</si>
  <si>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</si>
  <si>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</si>
  <si>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</si>
  <si>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</si>
  <si>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</si>
  <si>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</si>
  <si>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</si>
  <si>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</si>
  <si>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</si>
  <si>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</si>
  <si>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</si>
  <si>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</si>
  <si>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</si>
  <si>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</si>
  <si>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</si>
  <si>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</si>
  <si>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</si>
  <si>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</si>
  <si>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</si>
  <si>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</si>
  <si>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</si>
  <si>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</si>
  <si>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</si>
  <si>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</si>
  <si>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</si>
  <si>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</si>
  <si>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</si>
  <si>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</si>
  <si>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</si>
  <si>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</si>
  <si>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</si>
  <si>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</si>
  <si>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</si>
  <si>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</si>
  <si>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</si>
  <si>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</si>
  <si>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</si>
  <si>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</si>
  <si>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</si>
  <si>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</si>
  <si>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</si>
  <si>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</si>
  <si>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</si>
  <si>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</si>
  <si>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</si>
  <si>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</si>
  <si>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</si>
  <si>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</si>
  <si>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</si>
  <si>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</si>
  <si>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</si>
  <si>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</si>
  <si>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</si>
  <si>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</si>
  <si>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</si>
  <si>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</si>
  <si>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</si>
  <si>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</si>
  <si>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</si>
  <si>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</si>
  <si>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</si>
  <si>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</si>
  <si>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</si>
  <si>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</si>
  <si>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</si>
  <si>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</si>
  <si>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</si>
  <si>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</si>
  <si>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</si>
  <si>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</si>
  <si>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</si>
  <si>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</si>
  <si>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</si>
  <si>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</si>
  <si>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</si>
  <si>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</si>
  <si>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</si>
  <si>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</si>
  <si>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</si>
  <si>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</si>
  <si>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</si>
  <si>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</si>
  <si>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</si>
  <si>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</si>
  <si>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</si>
  <si>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</si>
  <si>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</si>
  <si>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</si>
  <si>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</si>
  <si>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</si>
  <si>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</si>
  <si>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</si>
  <si>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</si>
  <si>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</si>
  <si>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</si>
  <si>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</si>
  <si>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</si>
  <si>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</si>
  <si>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</si>
  <si>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</si>
  <si>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</si>
  <si>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</si>
  <si>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</si>
  <si>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</si>
  <si>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</si>
  <si>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</si>
  <si>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</si>
  <si>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</si>
  <si>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</si>
  <si>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</si>
  <si>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</si>
  <si>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</si>
  <si>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</si>
  <si>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</si>
  <si>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</si>
  <si>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</si>
  <si>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</si>
  <si>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</si>
  <si>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</si>
  <si>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</si>
  <si>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</si>
  <si>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</si>
  <si>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</si>
  <si>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</si>
  <si>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</si>
  <si>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</si>
  <si>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</si>
  <si>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</si>
  <si>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</si>
  <si>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</si>
  <si>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</si>
  <si>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</si>
  <si>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</si>
  <si>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</si>
  <si>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</si>
  <si>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</si>
  <si>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</si>
  <si>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</si>
  <si>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</si>
  <si>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</si>
  <si>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</si>
  <si>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</si>
  <si>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</si>
  <si>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</si>
  <si>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</si>
  <si>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</si>
  <si>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</si>
  <si>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</si>
  <si>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</si>
  <si>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</si>
  <si>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</si>
  <si>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</si>
  <si>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</si>
  <si>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</si>
  <si>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</si>
  <si>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</si>
  <si>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</si>
  <si>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</si>
  <si>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</si>
  <si>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</si>
  <si>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</si>
  <si>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</si>
  <si>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</si>
  <si>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</si>
  <si>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</si>
  <si>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</si>
  <si>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</si>
  <si>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</si>
  <si>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</si>
  <si>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</si>
  <si>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</si>
  <si>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</si>
  <si>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</si>
  <si>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</si>
  <si>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</si>
  <si>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</si>
  <si>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</si>
  <si>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</si>
  <si>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</si>
  <si>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</si>
  <si>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</si>
  <si>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</si>
  <si>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</si>
  <si>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</si>
  <si>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</si>
  <si>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</si>
  <si>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</si>
  <si>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</si>
  <si>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</si>
  <si>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</si>
  <si>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</si>
  <si>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</si>
  <si>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</si>
  <si>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</si>
  <si>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</si>
  <si>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</si>
  <si>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</si>
  <si>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</si>
  <si>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</si>
  <si>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</si>
  <si>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</si>
  <si>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</si>
  <si>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</si>
  <si>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</si>
  <si>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</si>
  <si>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</si>
  <si>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</si>
  <si>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</si>
  <si>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</si>
  <si>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</si>
  <si>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</si>
  <si>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</si>
  <si>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</si>
  <si>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</si>
  <si>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</si>
  <si>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</si>
  <si>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</si>
  <si>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</si>
  <si>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</si>
  <si>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</si>
  <si>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</si>
  <si>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</si>
  <si>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</si>
  <si>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</si>
  <si>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</si>
  <si>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</si>
  <si>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</si>
  <si>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</si>
  <si>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</si>
  <si>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</si>
  <si>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</si>
  <si>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</si>
  <si>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</si>
  <si>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</si>
  <si>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</si>
  <si>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</si>
  <si>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</si>
  <si>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</si>
  <si>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</si>
  <si>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</si>
  <si>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</si>
  <si>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</si>
  <si>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</si>
  <si>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</si>
  <si>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</si>
  <si>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</si>
  <si>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</si>
  <si>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</si>
  <si>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</si>
  <si>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</si>
  <si>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</si>
  <si>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</si>
  <si>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</si>
  <si>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</si>
  <si>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</si>
  <si>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</si>
  <si>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</si>
  <si>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</si>
  <si>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</si>
  <si>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</si>
  <si>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</si>
  <si>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</si>
  <si>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</si>
  <si>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</si>
  <si>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</si>
  <si>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</si>
  <si>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</si>
  <si>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</si>
  <si>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</si>
  <si>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</si>
  <si>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</si>
  <si>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</si>
  <si>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</si>
  <si>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</si>
  <si>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</si>
  <si>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</si>
  <si>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</si>
  <si>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</si>
  <si>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</si>
  <si>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</si>
  <si>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</si>
  <si>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</si>
  <si>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</si>
  <si>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</si>
  <si>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</si>
  <si>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</si>
  <si>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</si>
  <si>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</si>
  <si>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</si>
  <si>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</si>
  <si>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</si>
  <si>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</si>
  <si>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</si>
  <si>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</si>
  <si>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</si>
  <si>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</si>
  <si>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</si>
  <si>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</si>
  <si>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</si>
  <si>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</si>
  <si>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</si>
  <si>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</si>
  <si>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</si>
  <si>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</si>
  <si>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</si>
  <si>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</si>
  <si>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</si>
  <si>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</si>
  <si>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</si>
  <si>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</si>
  <si>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</si>
  <si>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</si>
  <si>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</si>
  <si>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</si>
  <si>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</si>
  <si>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</si>
  <si>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</si>
  <si>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</si>
  <si>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</si>
  <si>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</si>
  <si>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</si>
  <si>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</si>
  <si>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</si>
  <si>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</si>
  <si>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</si>
  <si>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</si>
  <si>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</si>
  <si>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</si>
  <si>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</si>
  <si>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</si>
  <si>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</si>
  <si>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</si>
  <si>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</si>
  <si>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</si>
  <si>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</si>
  <si>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</si>
  <si>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</si>
  <si>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</si>
  <si>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</si>
  <si>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</si>
  <si>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</si>
  <si>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</si>
  <si>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</si>
  <si>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</si>
  <si>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</si>
  <si>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</si>
  <si>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</si>
  <si>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</si>
  <si>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</si>
  <si>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</si>
  <si>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</si>
  <si>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</si>
  <si>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</si>
  <si>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</si>
  <si>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</si>
  <si>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</si>
  <si>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</si>
  <si>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</si>
  <si>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</si>
  <si>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</si>
  <si>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</si>
  <si>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</si>
  <si>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</si>
  <si>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</si>
  <si>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</si>
  <si>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</si>
  <si>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</si>
  <si>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</si>
  <si>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</si>
  <si>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</si>
  <si>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</si>
  <si>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</si>
  <si>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</si>
  <si>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</si>
  <si>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</si>
  <si>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</si>
  <si>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</si>
  <si>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</si>
  <si>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</si>
  <si>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</si>
  <si>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</si>
  <si>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</si>
  <si>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</si>
  <si>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</si>
  <si>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</si>
  <si>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</si>
  <si>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</si>
  <si>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</si>
  <si>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</si>
  <si>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</si>
  <si>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</si>
  <si>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</si>
  <si>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</si>
  <si>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</si>
  <si>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</si>
  <si>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</si>
  <si>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</si>
  <si>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</si>
  <si>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</si>
  <si>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</si>
  <si>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</si>
  <si>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</si>
  <si>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</si>
  <si>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</si>
  <si>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</si>
  <si>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</si>
  <si>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</si>
  <si>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</si>
  <si>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</si>
  <si>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</si>
  <si>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</si>
  <si>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</si>
  <si>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</si>
  <si>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</si>
  <si>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</si>
  <si>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</si>
  <si>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</si>
  <si>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</si>
  <si>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</si>
  <si>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</si>
  <si>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</si>
  <si>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</si>
  <si>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</si>
  <si>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</si>
  <si>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</si>
  <si>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</si>
  <si>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</si>
  <si>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</si>
  <si>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</si>
  <si>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</si>
  <si>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</si>
  <si>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</si>
  <si>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</si>
  <si>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</si>
  <si>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</si>
  <si>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</si>
  <si>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</si>
  <si>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</si>
  <si>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</si>
  <si>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</si>
  <si>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</si>
  <si>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</si>
  <si>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</si>
  <si>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</si>
  <si>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</si>
  <si>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</si>
  <si>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</si>
  <si>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</si>
  <si>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</si>
  <si>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</si>
  <si>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</si>
  <si>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</si>
  <si>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</si>
  <si>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</si>
  <si>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</si>
  <si>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</si>
  <si>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</si>
  <si>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</si>
  <si>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</si>
  <si>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</si>
  <si>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</si>
  <si>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</si>
  <si>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</si>
  <si>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</si>
  <si>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</si>
  <si>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</si>
  <si>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</si>
  <si>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</si>
  <si>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</si>
  <si>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</si>
  <si>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</si>
  <si>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</si>
  <si>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</si>
  <si>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</si>
  <si>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</si>
  <si>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</si>
  <si>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</si>
  <si>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</si>
  <si>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</si>
  <si>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</si>
  <si>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</si>
  <si>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</si>
  <si>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</si>
  <si>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</si>
  <si>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</si>
  <si>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</si>
  <si>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</si>
  <si>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</si>
  <si>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</si>
  <si>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</si>
  <si>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</si>
  <si>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</si>
  <si>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</si>
  <si>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</si>
  <si>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</si>
  <si>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</si>
  <si>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</si>
  <si>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</si>
  <si>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</si>
  <si>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</si>
  <si>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</si>
  <si>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</si>
  <si>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</si>
  <si>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</si>
  <si>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</si>
  <si>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</si>
  <si>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</si>
  <si>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</si>
  <si>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</si>
  <si>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</si>
  <si>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</si>
  <si>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</si>
  <si>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</si>
  <si>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</si>
  <si>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</si>
  <si>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</si>
  <si>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</si>
  <si>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</si>
  <si>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</si>
  <si>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</si>
  <si>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</si>
  <si>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</si>
  <si>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</si>
  <si>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</si>
  <si>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</si>
  <si>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</si>
  <si>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</si>
  <si>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</si>
  <si>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</si>
  <si>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</si>
  <si>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</si>
  <si>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</si>
  <si>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</si>
  <si>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</si>
  <si>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</si>
  <si>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</si>
  <si>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</si>
  <si>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</si>
  <si>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</si>
  <si>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</si>
  <si>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</si>
  <si>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</si>
  <si>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</si>
  <si>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</si>
  <si>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</si>
  <si>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</si>
  <si>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</si>
  <si>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</si>
  <si>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</si>
  <si>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</si>
  <si>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</si>
  <si>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</si>
  <si>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</si>
  <si>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</si>
  <si>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</si>
  <si>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</si>
  <si>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</si>
  <si>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</si>
  <si>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</si>
  <si>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</si>
  <si>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</si>
  <si>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</si>
  <si>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</si>
  <si>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</si>
  <si>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</si>
  <si>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</si>
  <si>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</si>
  <si>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</si>
  <si>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</si>
  <si>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</si>
  <si>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</si>
  <si>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</si>
  <si>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</si>
  <si>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</si>
  <si>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</si>
  <si>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</si>
  <si>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</si>
  <si>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</si>
  <si>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</si>
  <si>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</si>
  <si>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</si>
  <si>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</si>
  <si>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</si>
  <si>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</si>
  <si>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</si>
  <si>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</si>
  <si>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</si>
  <si>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</si>
  <si>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</si>
  <si>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</si>
  <si>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</si>
  <si>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</si>
  <si>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</si>
  <si>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</si>
  <si>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</si>
  <si>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</si>
  <si>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</si>
  <si>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</si>
  <si>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</si>
  <si>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</si>
  <si>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</si>
  <si>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</si>
  <si>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</si>
  <si>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</si>
  <si>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</si>
  <si>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</si>
  <si>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</si>
  <si>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</si>
  <si>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</si>
  <si>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</si>
  <si>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</si>
  <si>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</si>
  <si>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</si>
  <si>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</si>
  <si>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</si>
  <si>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</si>
  <si>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</si>
  <si>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</si>
  <si>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</si>
  <si>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</si>
  <si>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</si>
  <si>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</si>
  <si>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</si>
  <si>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</si>
  <si>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</si>
  <si>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</si>
  <si>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</si>
  <si>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</si>
  <si>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</si>
  <si>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</si>
  <si>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</si>
  <si>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</si>
  <si>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</si>
  <si>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</si>
  <si>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</si>
  <si>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</si>
  <si>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</si>
  <si>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</si>
  <si>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</si>
  <si>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</si>
  <si>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</si>
  <si>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</si>
  <si>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</si>
  <si>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</si>
  <si>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</si>
  <si>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</si>
  <si>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</si>
  <si>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</si>
  <si>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</si>
  <si>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</si>
  <si>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</si>
  <si>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</si>
  <si>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</si>
  <si>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</si>
  <si>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</si>
  <si>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</si>
  <si>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</si>
  <si>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</si>
  <si>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</si>
  <si>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</si>
  <si>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</si>
  <si>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</si>
  <si>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</si>
  <si>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</si>
  <si>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</si>
  <si>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</si>
  <si>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</si>
  <si>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</si>
  <si>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</si>
  <si>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</si>
  <si>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</si>
  <si>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</si>
  <si>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</si>
  <si>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</si>
  <si>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</si>
  <si>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</si>
  <si>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</si>
  <si>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</si>
  <si>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</si>
  <si>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</si>
  <si>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</si>
  <si>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</si>
  <si>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</si>
  <si>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</si>
  <si>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</si>
  <si>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</si>
  <si>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</si>
  <si>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</si>
  <si>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</si>
  <si>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</si>
  <si>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</si>
  <si>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</si>
  <si>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</si>
  <si>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</si>
  <si>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</si>
  <si>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</si>
  <si>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</si>
  <si>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</si>
  <si>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</si>
  <si>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</si>
  <si>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</si>
  <si>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</si>
  <si>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</si>
  <si>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</si>
  <si>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</si>
  <si>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</si>
  <si>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</si>
  <si>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</si>
  <si>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</si>
  <si>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</si>
  <si>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</si>
  <si>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</si>
  <si>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</si>
  <si>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</si>
  <si>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</si>
  <si>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</si>
  <si>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</si>
  <si>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</si>
  <si>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</si>
  <si>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</si>
  <si>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</si>
  <si>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</si>
  <si>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</si>
  <si>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</si>
  <si>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</si>
  <si>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</si>
  <si>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</si>
  <si>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</si>
  <si>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</si>
  <si>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</si>
  <si>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</si>
  <si>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</si>
  <si>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</si>
  <si>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</si>
  <si>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</si>
  <si>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</si>
  <si>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</si>
  <si>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</si>
  <si>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</si>
  <si>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</si>
  <si>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</si>
  <si>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</si>
  <si>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</si>
  <si>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</si>
  <si>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</si>
  <si>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</si>
  <si>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</si>
  <si>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</si>
  <si>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</si>
  <si>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</si>
  <si>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</si>
  <si>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</si>
  <si>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</si>
  <si>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</si>
  <si>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</si>
  <si>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</si>
  <si>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</si>
  <si>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</si>
  <si>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</si>
  <si>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</si>
  <si>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</si>
  <si>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</si>
  <si>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</si>
  <si>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</si>
  <si>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</si>
  <si>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</si>
  <si>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</si>
  <si>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</si>
  <si>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</si>
  <si>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</si>
  <si>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</si>
  <si>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</si>
  <si>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</si>
  <si>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</si>
  <si>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</si>
  <si>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</si>
  <si>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</si>
  <si>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</si>
  <si>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</si>
  <si>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</si>
  <si>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</si>
  <si>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</si>
  <si>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</si>
  <si>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</si>
  <si>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</si>
  <si>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</si>
  <si>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</si>
  <si>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</si>
  <si>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</si>
  <si>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</si>
  <si>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</si>
  <si>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</si>
  <si>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</si>
  <si>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</si>
  <si>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</si>
  <si>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</si>
  <si>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</si>
  <si>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</si>
  <si>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</si>
  <si>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</si>
  <si>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</si>
  <si>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</si>
  <si>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</si>
  <si>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</si>
  <si>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</si>
  <si>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</si>
  <si>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</si>
  <si>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</si>
  <si>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</si>
  <si>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</si>
  <si>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</si>
  <si>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</si>
  <si>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</si>
  <si>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</si>
  <si>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</si>
  <si>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</si>
  <si>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</si>
  <si>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</si>
  <si>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</si>
  <si>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</si>
  <si>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</si>
  <si>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</si>
  <si>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</si>
  <si>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</si>
  <si>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</si>
  <si>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</si>
  <si>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</si>
  <si>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</si>
  <si>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</si>
  <si>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</si>
  <si>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</si>
  <si>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</si>
  <si>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</si>
  <si>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</si>
  <si>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</si>
  <si>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</si>
  <si>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</si>
  <si>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</si>
  <si>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</si>
  <si>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</si>
  <si>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</si>
  <si>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</si>
  <si>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</si>
  <si>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</si>
  <si>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</si>
  <si>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</si>
  <si>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</si>
  <si>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</si>
  <si>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</si>
  <si>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</si>
  <si>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</si>
  <si>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</si>
  <si>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</si>
  <si>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</si>
  <si>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</si>
  <si>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</si>
  <si>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</si>
  <si>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</si>
  <si>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</si>
  <si>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</si>
  <si>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</si>
  <si>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</si>
  <si>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</si>
  <si>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</si>
  <si>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</si>
  <si>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</si>
  <si>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</si>
  <si>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</si>
  <si>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</si>
  <si>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</si>
  <si>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</si>
  <si>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</si>
  <si>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</si>
  <si>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</si>
  <si>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</si>
  <si>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</si>
  <si>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</si>
  <si>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</si>
  <si>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</si>
  <si>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</si>
  <si>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</si>
  <si>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</si>
  <si>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</si>
  <si>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</si>
  <si>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</si>
  <si>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</si>
  <si>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</si>
  <si>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</si>
  <si>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</si>
  <si>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</si>
  <si>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</si>
  <si>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</si>
  <si>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</si>
  <si>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</si>
  <si>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</si>
  <si>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</si>
  <si>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</si>
  <si>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</si>
  <si>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</si>
  <si>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</si>
  <si>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</si>
  <si>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</si>
  <si>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</si>
  <si>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</si>
  <si>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</si>
  <si>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</si>
  <si>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</si>
  <si>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</si>
  <si>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</si>
  <si>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</si>
  <si>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</si>
  <si>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</si>
  <si>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</si>
  <si>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</si>
  <si>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</si>
  <si>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</si>
  <si>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</si>
  <si>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</si>
  <si>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</si>
  <si>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</si>
  <si>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</si>
  <si>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</si>
  <si>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</si>
  <si>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</si>
  <si>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</si>
  <si>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</si>
  <si>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</si>
  <si>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</si>
  <si>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</si>
  <si>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</si>
  <si>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</si>
  <si>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</si>
  <si>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</si>
  <si>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</si>
  <si>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</si>
  <si>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</si>
  <si>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</si>
  <si>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</si>
  <si>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</si>
  <si>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</si>
  <si>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</si>
  <si>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</si>
  <si>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</si>
  <si>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</si>
  <si>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</si>
  <si>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</si>
  <si>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</si>
  <si>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</si>
  <si>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</si>
  <si>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</si>
  <si>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</si>
  <si>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</si>
  <si>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</si>
  <si>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</si>
  <si>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</si>
  <si>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</si>
  <si>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</si>
  <si>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</si>
  <si>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</si>
  <si>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</si>
  <si>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</si>
  <si>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</si>
  <si>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</si>
  <si>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</si>
  <si>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</si>
  <si>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</si>
  <si>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</si>
  <si>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</si>
  <si>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</si>
  <si>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</si>
  <si>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</si>
  <si>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</si>
  <si>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</si>
  <si>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</si>
  <si>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</si>
  <si>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</si>
  <si>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</si>
  <si>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</si>
  <si>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</si>
  <si>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</si>
  <si>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</si>
  <si>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</si>
  <si>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</si>
  <si>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</si>
  <si>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</si>
  <si>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</si>
  <si>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</si>
  <si>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</si>
  <si>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</si>
  <si>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</si>
  <si>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</si>
  <si>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</si>
  <si>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</si>
  <si>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</si>
  <si>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</si>
  <si>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</si>
  <si>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</si>
  <si>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</si>
  <si>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</si>
  <si>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</si>
  <si>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</si>
  <si>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</si>
  <si>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</si>
  <si>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</si>
  <si>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</si>
  <si>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</si>
  <si>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</si>
  <si>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</si>
  <si>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</si>
  <si>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</si>
  <si>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</si>
  <si>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</si>
  <si>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</si>
  <si>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</si>
  <si>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</si>
  <si>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</si>
  <si>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</si>
  <si>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</si>
  <si>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</si>
  <si>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</si>
  <si>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</si>
  <si>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</si>
  <si>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</si>
  <si>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</si>
  <si>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</si>
  <si>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</si>
  <si>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</si>
  <si>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</si>
  <si>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</si>
  <si>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</si>
  <si>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</si>
  <si>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</si>
  <si>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</si>
  <si>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</si>
  <si>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</si>
  <si>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</si>
  <si>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</si>
  <si>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</si>
  <si>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</si>
  <si>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</si>
  <si>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</si>
  <si>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</si>
  <si>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</si>
  <si>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</si>
  <si>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</si>
  <si>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</si>
  <si>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</si>
  <si>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</si>
  <si>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</si>
  <si>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</si>
  <si>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</si>
  <si>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</si>
  <si>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</si>
  <si>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</si>
  <si>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</si>
  <si>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</si>
  <si>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</si>
  <si>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</si>
  <si>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</si>
  <si>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</si>
  <si>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</si>
  <si>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</si>
  <si>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</si>
  <si>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</si>
  <si>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</si>
  <si>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</si>
  <si>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</si>
  <si>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</si>
  <si>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</si>
  <si>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</si>
  <si>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</si>
  <si>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</si>
  <si>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</si>
  <si>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</si>
  <si>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</si>
  <si>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</si>
  <si>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</si>
  <si>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</si>
  <si>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</si>
  <si>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</si>
  <si>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</si>
  <si>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</si>
  <si>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</si>
  <si>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</si>
  <si>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</si>
  <si>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</si>
  <si>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</si>
  <si>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</si>
  <si>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</si>
  <si>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</si>
  <si>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</si>
  <si>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</si>
  <si>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</si>
  <si>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</si>
  <si>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</si>
  <si>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</si>
  <si>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</si>
  <si>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</si>
  <si>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</si>
  <si>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</si>
  <si>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</si>
  <si>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</si>
  <si>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</si>
  <si>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</si>
  <si>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</si>
  <si>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</si>
  <si>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</si>
  <si>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</si>
  <si>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</si>
  <si>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</si>
  <si>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</si>
  <si>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</si>
  <si>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</si>
  <si>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</si>
  <si>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</si>
  <si>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</si>
  <si>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</si>
  <si>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</si>
  <si>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</si>
  <si>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</si>
  <si>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</si>
  <si>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</si>
  <si>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</si>
  <si>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</si>
  <si>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</si>
  <si>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</si>
  <si>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</si>
  <si>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</si>
  <si>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</si>
  <si>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</si>
  <si>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</si>
  <si>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</si>
  <si>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</si>
  <si>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</si>
  <si>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</si>
  <si>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</si>
  <si>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</si>
  <si>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</si>
  <si>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</si>
  <si>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</si>
  <si>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</si>
  <si>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</si>
  <si>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</si>
  <si>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</si>
  <si>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</si>
  <si>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</si>
  <si>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</si>
  <si>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</si>
  <si>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</si>
  <si>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</si>
  <si>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</si>
  <si>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</si>
  <si>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</si>
  <si>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</si>
  <si>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</si>
  <si>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</si>
  <si>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</si>
  <si>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</si>
  <si>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</si>
  <si>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</si>
  <si>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</si>
  <si>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</si>
  <si>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</si>
  <si>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</si>
  <si>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</si>
  <si>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</si>
  <si>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</si>
  <si>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</si>
  <si>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</si>
  <si>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</si>
  <si>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</si>
  <si>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</si>
  <si>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</si>
  <si>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</si>
  <si>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</si>
  <si>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</si>
  <si>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</si>
  <si>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</si>
  <si>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</si>
  <si>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</si>
  <si>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</si>
  <si>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</si>
  <si>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</si>
  <si>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</si>
  <si>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</si>
  <si>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</si>
  <si>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</si>
  <si>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</si>
  <si>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</si>
  <si>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</si>
  <si>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</si>
  <si>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</si>
  <si>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</si>
  <si>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</si>
  <si>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</si>
  <si>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</si>
  <si>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</si>
  <si>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</si>
  <si>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</si>
  <si>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</si>
  <si>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</si>
  <si>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</si>
  <si>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</si>
  <si>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</si>
  <si>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</si>
  <si>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</si>
  <si>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</si>
  <si>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</si>
  <si>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</si>
  <si>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</si>
  <si>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</si>
  <si>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</si>
  <si>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</si>
  <si>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</si>
  <si>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</si>
  <si>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</si>
  <si>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</si>
  <si>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</si>
  <si>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</si>
  <si>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</si>
  <si>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</si>
  <si>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</si>
  <si>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</si>
  <si>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</si>
  <si>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</si>
  <si>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</si>
  <si>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</si>
  <si>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</si>
  <si>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</si>
  <si>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</si>
  <si>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</si>
  <si>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</si>
  <si>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</si>
  <si>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</si>
  <si>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</si>
  <si>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</si>
  <si>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</si>
  <si>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</si>
  <si>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</si>
  <si>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</si>
  <si>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</si>
  <si>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</si>
  <si>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</si>
  <si>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</si>
  <si>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</si>
  <si>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</si>
  <si>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</si>
  <si>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</si>
  <si>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</si>
  <si>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</si>
  <si>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</si>
  <si>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</si>
  <si>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</si>
  <si>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</si>
  <si>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</si>
  <si>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</si>
  <si>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</si>
  <si>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</si>
  <si>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</si>
  <si>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</si>
  <si>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</si>
  <si>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</si>
  <si>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</si>
  <si>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</si>
  <si>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</si>
  <si>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</si>
  <si>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</si>
  <si>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</si>
  <si>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</si>
  <si>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</si>
  <si>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</si>
  <si>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</si>
  <si>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</si>
  <si>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</si>
  <si>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</si>
  <si>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</si>
  <si>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</si>
  <si>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</si>
  <si>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</si>
  <si>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</si>
  <si>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</si>
  <si>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</si>
  <si>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</si>
  <si>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</si>
  <si>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</si>
  <si>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</si>
  <si>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</si>
  <si>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</si>
  <si>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</si>
  <si>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</si>
  <si>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</si>
  <si>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</si>
  <si>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</si>
  <si>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</si>
  <si>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</si>
  <si>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</si>
  <si>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</si>
  <si>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</si>
  <si>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</si>
  <si>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</si>
  <si>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</si>
  <si>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</si>
  <si>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</si>
  <si>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</si>
  <si>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</si>
  <si>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</si>
  <si>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</si>
  <si>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</si>
  <si>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</si>
  <si>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</si>
  <si>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</si>
  <si>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</si>
  <si>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</si>
  <si>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</si>
  <si>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</si>
  <si>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</si>
  <si>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</si>
  <si>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</si>
  <si>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</si>
  <si>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</si>
  <si>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</si>
  <si>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</si>
  <si>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</si>
  <si>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</si>
  <si>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</si>
  <si>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</si>
  <si>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</si>
  <si>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</si>
  <si>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</si>
  <si>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</si>
  <si>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</si>
  <si>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</si>
  <si>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</si>
  <si>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</si>
  <si>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</si>
  <si>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</si>
  <si>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</si>
  <si>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</si>
  <si>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</si>
  <si>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</si>
  <si>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</si>
  <si>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</si>
  <si>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</si>
  <si>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</si>
  <si>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</si>
  <si>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</si>
  <si>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</si>
  <si>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</si>
  <si>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DRUELLE</t>
  </si>
  <si>
    <t>L'AVEYRON</t>
  </si>
  <si>
    <t>05127000</t>
  </si>
  <si>
    <t>18310006400033</t>
  </si>
  <si>
    <t>Agence de l'Eau Adour-Garonne</t>
  </si>
  <si>
    <t>34255833500051</t>
  </si>
  <si>
    <t>AQUASCOP BIOLOGIE</t>
  </si>
  <si>
    <t>IBMR-22-M162</t>
  </si>
  <si>
    <t>IBMR standard</t>
  </si>
  <si>
    <t>DROITE</t>
  </si>
  <si>
    <t>ETIAGE NORMAL</t>
  </si>
  <si>
    <t>ENSOLEILLE</t>
  </si>
  <si>
    <t>NULLE</t>
  </si>
  <si>
    <t>OUI</t>
  </si>
  <si>
    <t>très abondant</t>
  </si>
  <si>
    <t>abondant</t>
  </si>
  <si>
    <t>JOYCE LAMBERT, VALENTIN ORANGE, MARINE LIETOUT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</si>
</sst>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6">
      <selection activeCell="E18" sqref="E1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5303</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659691</v>
      </c>
      <c r="G10" s="98"/>
      <c r="H10" s="99"/>
    </row>
    <row r="11" spans="1:8" ht="15">
      <c r="A11" s="10" t="s">
        <v>2277</v>
      </c>
      <c r="B11" s="47">
        <v>44774</v>
      </c>
      <c r="D11" s="10" t="s">
        <v>2280</v>
      </c>
      <c r="E11" s="52">
        <v>6359910</v>
      </c>
      <c r="G11" s="98"/>
      <c r="H11" s="99"/>
    </row>
    <row r="12" spans="1:8" ht="15">
      <c r="A12" s="10" t="s">
        <v>2283</v>
      </c>
      <c r="B12" s="52" t="s">
        <v>5294</v>
      </c>
      <c r="D12" s="10" t="s">
        <v>2281</v>
      </c>
      <c r="E12" s="52">
        <v>659641</v>
      </c>
      <c r="G12" s="100"/>
      <c r="H12" s="101"/>
    </row>
    <row r="13" spans="1:5" ht="17.25" customHeight="1" thickBot="1">
      <c r="A13" s="2"/>
      <c r="B13" s="55"/>
      <c r="D13" s="10" t="s">
        <v>2282</v>
      </c>
      <c r="E13" s="52">
        <v>6359996</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659691</v>
      </c>
    </row>
    <row r="18" spans="1:3" ht="15">
      <c r="A18" s="112"/>
      <c r="B18" s="49" t="s">
        <v>2267</v>
      </c>
      <c r="C18" s="61">
        <f>E11</f>
        <v>6359910</v>
      </c>
    </row>
    <row r="19" spans="1:2" ht="15">
      <c r="A19" s="3" t="s">
        <v>2063</v>
      </c>
      <c r="B19" s="29">
        <v>489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11.8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66</v>
      </c>
      <c r="D35" s="28" t="s">
        <v>2284</v>
      </c>
      <c r="E35" s="32">
        <v>34</v>
      </c>
    </row>
    <row r="36" spans="1:5" s="7" customFormat="1" ht="15" customHeight="1">
      <c r="A36" s="5" t="s">
        <v>2113</v>
      </c>
      <c r="B36" s="30">
        <v>70</v>
      </c>
      <c r="C36" s="6"/>
      <c r="D36" s="8" t="s">
        <v>2112</v>
      </c>
      <c r="E36" s="30">
        <v>30</v>
      </c>
    </row>
    <row r="37" spans="1:5" s="7" customFormat="1" ht="15" customHeight="1">
      <c r="A37" s="5" t="s">
        <v>2111</v>
      </c>
      <c r="B37" s="30">
        <v>11.2</v>
      </c>
      <c r="C37" s="6"/>
      <c r="D37" s="8" t="s">
        <v>2110</v>
      </c>
      <c r="E37" s="30">
        <v>13.3</v>
      </c>
    </row>
    <row r="38" spans="1:5" s="7" customFormat="1" ht="15" customHeight="1">
      <c r="A38" s="5" t="s">
        <v>2115</v>
      </c>
      <c r="B38" s="30">
        <v>7.5</v>
      </c>
      <c r="C38" s="6"/>
      <c r="D38" s="8" t="s">
        <v>2115</v>
      </c>
      <c r="E38" s="30">
        <v>4</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1</v>
      </c>
    </row>
    <row r="74" spans="1:5" s="15" customFormat="1" ht="15">
      <c r="A74" s="3" t="s">
        <v>2082</v>
      </c>
      <c r="B74" s="9">
        <v>2</v>
      </c>
      <c r="C74" s="6"/>
      <c r="D74" s="10" t="s">
        <v>2082</v>
      </c>
      <c r="E74" s="9">
        <v>2</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0.15</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1.1</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2.5</v>
      </c>
      <c r="E99" s="89">
        <v>2.5</v>
      </c>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0.01</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89"/>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0.05</v>
      </c>
      <c r="E102" s="89"/>
      <c r="F102" s="35" t="s">
        <v>2290</v>
      </c>
      <c r="G102" s="79"/>
      <c r="H102" s="80"/>
    </row>
    <row r="103" spans="1:8" ht="15">
      <c r="A103" s="33" t="s">
        <v>429</v>
      </c>
      <c r="B103" s="20" t="str">
        <f>IF(A103="NEWCOD",IF(ISBLANK(G103),"renseigner le champ 'Nouveau taxon'",G103),VLOOKUP(A103,'Ref Taxo'!A:B,2,FALSE))</f>
        <v>Cinclidotus aquaticus</v>
      </c>
      <c r="C103" s="21">
        <f>IF(A103="NEWCOD",IF(ISBLANK(H103),"NoCod",H103),VLOOKUP(A103,'Ref Taxo'!A:D,4,FALSE))</f>
        <v>1318</v>
      </c>
      <c r="D103" s="34">
        <v>0.05</v>
      </c>
      <c r="E103" s="89"/>
      <c r="F103" s="35" t="s">
        <v>2290</v>
      </c>
      <c r="G103" s="79"/>
      <c r="H103" s="80"/>
    </row>
    <row r="104" spans="1:8" ht="15">
      <c r="A104" s="33" t="s">
        <v>435</v>
      </c>
      <c r="B104" s="20" t="str">
        <f>IF(A104="NEWCOD",IF(ISBLANK(G104),"renseigner le champ 'Nouveau taxon'",G104),VLOOKUP(A104,'Ref Taxo'!A:B,2,FALSE))</f>
        <v>Cinclidotus riparius</v>
      </c>
      <c r="C104" s="21">
        <f>IF(A104="NEWCOD",IF(ISBLANK(H104),"NoCod",H104),VLOOKUP(A104,'Ref Taxo'!A:D,4,FALSE))</f>
        <v>1321</v>
      </c>
      <c r="D104" s="34">
        <v>1.1</v>
      </c>
      <c r="E104" s="89"/>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0.1</v>
      </c>
      <c r="E105" s="89"/>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0.7</v>
      </c>
      <c r="E106" s="89">
        <v>0.1</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1.1</v>
      </c>
      <c r="E107" s="89"/>
      <c r="F107" s="35" t="s">
        <v>2290</v>
      </c>
      <c r="G107" s="79"/>
      <c r="H107" s="80"/>
    </row>
    <row r="108" spans="1:8" ht="15">
      <c r="A108" s="33" t="s">
        <v>283</v>
      </c>
      <c r="B108" s="20" t="str">
        <f>IF(A108="NEWCOD",IF(ISBLANK(G108),"renseigner le champ 'Nouveau taxon'",G108),VLOOKUP(A108,'Ref Taxo'!A:B,2,FALSE))</f>
        <v>Carex acuta</v>
      </c>
      <c r="C108" s="21">
        <f>IF(A108="NEWCOD",IF(ISBLANK(H108),"NoCod",H108),VLOOKUP(A108,'Ref Taxo'!A:D,4,FALSE))</f>
        <v>1467</v>
      </c>
      <c r="D108" s="34">
        <v>0.01</v>
      </c>
      <c r="E108" s="89"/>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0.5</v>
      </c>
      <c r="E109" s="89">
        <v>1.1</v>
      </c>
      <c r="F109" s="35" t="s">
        <v>2290</v>
      </c>
      <c r="G109" s="79"/>
      <c r="H109" s="80"/>
    </row>
    <row r="110" spans="1:8" ht="15">
      <c r="A110" s="33" t="s">
        <v>1098</v>
      </c>
      <c r="B110" s="20" t="str">
        <f>IF(A110="NEWCOD",IF(ISBLANK(G110),"renseigner le champ 'Nouveau taxon'",G110),VLOOKUP(A110,'Ref Taxo'!A:B,2,FALSE))</f>
        <v>Lysimachia vulgaris</v>
      </c>
      <c r="C110" s="21">
        <f>IF(A110="NEWCOD",IF(ISBLANK(H110),"NoCod",H110),VLOOKUP(A110,'Ref Taxo'!A:D,4,FALSE))</f>
        <v>1887</v>
      </c>
      <c r="D110" s="34"/>
      <c r="E110" s="89">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Mikaël TREGUIER</cp:lastModifiedBy>
  <cp:lastPrinted>2017-08-03T14:39:23Z</cp:lastPrinted>
  <dcterms:created xsi:type="dcterms:W3CDTF">2017-07-26T12:29:11Z</dcterms:created>
  <dcterms:modified xsi:type="dcterms:W3CDTF">2022-12-19T13:25:40Z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