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5000" sheetId="2" r:id="rId2"/>
    <sheet name="Mises à jour" sheetId="3" r:id="rId3"/>
  </sheets>
  <definedNames/>
  <calcPr calcId="145621"/>
</workbook>
</file>

<file path=xl/sharedStrings.xml><?xml version="1.0" encoding="utf-8"?>
<sst xmlns="http://schemas.openxmlformats.org/spreadsheetml/2006/main" count="6489" uniqueCount="5306">
  <si>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</si>
  <si>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</si>
  <si>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</si>
  <si>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</si>
  <si>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</si>
  <si>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</si>
  <si>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</si>
  <si>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</si>
  <si>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</si>
  <si>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</si>
  <si>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</si>
  <si>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</si>
  <si>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</si>
  <si>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</si>
  <si>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</si>
  <si>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</si>
  <si>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</si>
  <si>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</si>
  <si>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</si>
  <si>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</si>
  <si>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</si>
  <si>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</si>
  <si>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</si>
  <si>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</si>
  <si>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</si>
  <si>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</si>
  <si>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</si>
  <si>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</si>
  <si>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</si>
  <si>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</si>
  <si>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</si>
  <si>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</si>
  <si>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</si>
  <si>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</si>
  <si>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</si>
  <si>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</si>
  <si>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</si>
  <si>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</si>
  <si>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</si>
  <si>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</si>
  <si>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</si>
  <si>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</si>
  <si>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</si>
  <si>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</si>
  <si>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</si>
  <si>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</si>
  <si>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</si>
  <si>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</si>
  <si>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</si>
  <si>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</si>
  <si>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</si>
  <si>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</si>
  <si>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</si>
  <si>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</si>
  <si>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</si>
  <si>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</si>
  <si>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</si>
  <si>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</si>
  <si>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</si>
  <si>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</si>
  <si>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</si>
  <si>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</si>
  <si>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</si>
  <si>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</si>
  <si>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</si>
  <si>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</si>
  <si>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</si>
  <si>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</si>
  <si>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</si>
  <si>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</si>
  <si>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</si>
  <si>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</si>
  <si>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</si>
  <si>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</si>
  <si>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</si>
  <si>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</si>
  <si>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</si>
  <si>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</si>
  <si>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</si>
  <si>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</si>
  <si>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</si>
  <si>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</si>
  <si>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</si>
  <si>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</si>
  <si>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</si>
  <si>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</si>
  <si>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</si>
  <si>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</si>
  <si>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</si>
  <si>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</si>
  <si>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</si>
  <si>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</si>
  <si>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</si>
  <si>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</si>
  <si>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</si>
  <si>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</si>
  <si>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</si>
  <si>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</si>
  <si>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</si>
  <si>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</si>
  <si>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</si>
  <si>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</si>
  <si>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</si>
  <si>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</si>
  <si>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</si>
  <si>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</si>
  <si>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</si>
  <si>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</si>
  <si>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</si>
  <si>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</si>
  <si>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</si>
  <si>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</si>
  <si>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</si>
  <si>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</si>
  <si>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</si>
  <si>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</si>
  <si>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</si>
  <si>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</si>
  <si>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</si>
  <si>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</si>
  <si>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</si>
  <si>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</si>
  <si>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</si>
  <si>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</si>
  <si>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</si>
  <si>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</si>
  <si>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</si>
  <si>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</si>
  <si>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</si>
  <si>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</si>
  <si>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</si>
  <si>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</si>
  <si>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</si>
  <si>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</si>
  <si>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</si>
  <si>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</si>
  <si>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</si>
  <si>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</si>
  <si>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</si>
  <si>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</si>
  <si>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</si>
  <si>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</si>
  <si>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</si>
  <si>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</si>
  <si>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</si>
  <si>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</si>
  <si>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</si>
  <si>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</si>
  <si>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</si>
  <si>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</si>
  <si>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</si>
  <si>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</si>
  <si>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</si>
  <si>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</si>
  <si>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</si>
  <si>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</si>
  <si>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</si>
  <si>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</si>
  <si>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</si>
  <si>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</si>
  <si>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</si>
  <si>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</si>
  <si>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</si>
  <si>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</si>
  <si>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</si>
  <si>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</si>
  <si>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</si>
  <si>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</si>
  <si>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</si>
  <si>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</si>
  <si>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</si>
  <si>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</si>
  <si>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</si>
  <si>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</si>
  <si>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</si>
  <si>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</si>
  <si>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</si>
  <si>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</si>
  <si>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</si>
  <si>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</si>
  <si>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</si>
  <si>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</si>
  <si>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</si>
  <si>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</si>
  <si>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</si>
  <si>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</si>
  <si>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</si>
  <si>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</si>
  <si>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</si>
  <si>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</si>
  <si>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</si>
  <si>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</si>
  <si>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</si>
  <si>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</si>
  <si>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</si>
  <si>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</si>
  <si>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</si>
  <si>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</si>
  <si>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</si>
  <si>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</si>
  <si>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</si>
  <si>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</si>
  <si>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</si>
  <si>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</si>
  <si>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</si>
  <si>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</si>
  <si>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</si>
  <si>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</si>
  <si>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</si>
  <si>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</si>
  <si>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</si>
  <si>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</si>
  <si>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</si>
  <si>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</si>
  <si>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</si>
  <si>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</si>
  <si>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</si>
  <si>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</si>
  <si>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</si>
  <si>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</si>
  <si>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</si>
  <si>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</si>
  <si>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</si>
  <si>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</si>
  <si>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</si>
  <si>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</si>
  <si>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</si>
  <si>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</si>
  <si>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</si>
  <si>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</si>
  <si>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</si>
  <si>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</si>
  <si>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</si>
  <si>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</si>
  <si>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</si>
  <si>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</si>
  <si>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</si>
  <si>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</si>
  <si>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</si>
  <si>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</si>
  <si>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</si>
  <si>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</si>
  <si>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</si>
  <si>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</si>
  <si>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</si>
  <si>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</si>
  <si>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</si>
  <si>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</si>
  <si>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</si>
  <si>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</si>
  <si>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</si>
  <si>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</si>
  <si>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</si>
  <si>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</si>
  <si>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</si>
  <si>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</si>
  <si>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</si>
  <si>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</si>
  <si>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</si>
  <si>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</si>
  <si>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</si>
  <si>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</si>
  <si>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</si>
  <si>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</si>
  <si>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</si>
  <si>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</si>
  <si>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</si>
  <si>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</si>
  <si>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</si>
  <si>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</si>
  <si>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</si>
  <si>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</si>
  <si>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</si>
  <si>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</si>
  <si>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</si>
  <si>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</si>
  <si>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</si>
  <si>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</si>
  <si>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</si>
  <si>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</si>
  <si>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</si>
  <si>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</si>
  <si>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</si>
  <si>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</si>
  <si>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</si>
  <si>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</si>
  <si>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</si>
  <si>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</si>
  <si>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</si>
  <si>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</si>
  <si>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</si>
  <si>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</si>
  <si>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</si>
  <si>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</si>
  <si>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</si>
  <si>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</si>
  <si>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</si>
  <si>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</si>
  <si>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</si>
  <si>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</si>
  <si>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</si>
  <si>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</si>
  <si>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</si>
  <si>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</si>
  <si>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</si>
  <si>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</si>
  <si>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</si>
  <si>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</si>
  <si>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</si>
  <si>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</si>
  <si>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</si>
  <si>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</si>
  <si>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</si>
  <si>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</si>
  <si>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</si>
  <si>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</si>
  <si>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</si>
  <si>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</si>
  <si>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</si>
  <si>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</si>
  <si>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</si>
  <si>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</si>
  <si>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</si>
  <si>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</si>
  <si>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</si>
  <si>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</si>
  <si>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</si>
  <si>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</si>
  <si>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</si>
  <si>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</si>
  <si>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</si>
  <si>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</si>
  <si>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</si>
  <si>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</si>
  <si>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</si>
  <si>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</si>
  <si>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</si>
  <si>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</si>
  <si>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</si>
  <si>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</si>
  <si>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</si>
  <si>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</si>
  <si>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</si>
  <si>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</si>
  <si>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</si>
  <si>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</si>
  <si>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</si>
  <si>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</si>
  <si>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</si>
  <si>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</si>
  <si>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</si>
  <si>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</si>
  <si>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</si>
  <si>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</si>
  <si>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</si>
  <si>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</si>
  <si>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</si>
  <si>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</si>
  <si>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</si>
  <si>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</si>
  <si>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</si>
  <si>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</si>
  <si>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</si>
  <si>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</si>
  <si>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</si>
  <si>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</si>
  <si>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</si>
  <si>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</si>
  <si>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</si>
  <si>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</si>
  <si>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</si>
  <si>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</si>
  <si>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</si>
  <si>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</si>
  <si>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</si>
  <si>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</si>
  <si>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</si>
  <si>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</si>
  <si>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</si>
  <si>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</si>
  <si>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</si>
  <si>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</si>
  <si>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</si>
  <si>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</si>
  <si>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</si>
  <si>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</si>
  <si>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</si>
  <si>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</si>
  <si>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</si>
  <si>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</si>
  <si>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</si>
  <si>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</si>
  <si>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</si>
  <si>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</si>
  <si>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</si>
  <si>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</si>
  <si>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</si>
  <si>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</si>
  <si>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</si>
  <si>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</si>
  <si>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</si>
  <si>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</si>
  <si>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</si>
  <si>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</si>
  <si>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</si>
  <si>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</si>
  <si>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</si>
  <si>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</si>
  <si>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</si>
  <si>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</si>
  <si>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</si>
  <si>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</si>
  <si>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</si>
  <si>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</si>
  <si>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</si>
  <si>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</si>
  <si>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</si>
  <si>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</si>
  <si>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</si>
  <si>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</si>
  <si>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</si>
  <si>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</si>
  <si>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</si>
  <si>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</si>
  <si>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</si>
  <si>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</si>
  <si>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</si>
  <si>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</si>
  <si>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</si>
  <si>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</si>
  <si>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</si>
  <si>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</si>
  <si>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</si>
  <si>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</si>
  <si>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</si>
  <si>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</si>
  <si>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</si>
  <si>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</si>
  <si>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</si>
  <si>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</si>
  <si>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</si>
  <si>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</si>
  <si>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</si>
  <si>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</si>
  <si>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</si>
  <si>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</si>
  <si>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</si>
  <si>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</si>
  <si>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</si>
  <si>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</si>
  <si>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</si>
  <si>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</si>
  <si>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</si>
  <si>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</si>
  <si>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</si>
  <si>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</si>
  <si>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</si>
  <si>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</si>
  <si>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</si>
  <si>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</si>
  <si>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</si>
  <si>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</si>
  <si>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</si>
  <si>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</si>
  <si>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</si>
  <si>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</si>
  <si>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</si>
  <si>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</si>
  <si>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</si>
  <si>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</si>
  <si>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</si>
  <si>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</si>
  <si>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</si>
  <si>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</si>
  <si>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</si>
  <si>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</si>
  <si>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</si>
  <si>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</si>
  <si>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</si>
  <si>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</si>
  <si>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</si>
  <si>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</si>
  <si>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</si>
  <si>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</si>
  <si>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</si>
  <si>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</si>
  <si>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</si>
  <si>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</si>
  <si>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</si>
  <si>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</si>
  <si>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</si>
  <si>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</si>
  <si>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</si>
  <si>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</si>
  <si>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</si>
  <si>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</si>
  <si>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</si>
  <si>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</si>
  <si>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</si>
  <si>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</si>
  <si>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</si>
  <si>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</si>
  <si>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</si>
  <si>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</si>
  <si>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</si>
  <si>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</si>
  <si>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</si>
  <si>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</si>
  <si>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</si>
  <si>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</si>
  <si>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</si>
  <si>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</si>
  <si>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</si>
  <si>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</si>
  <si>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</si>
  <si>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</si>
  <si>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</si>
  <si>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</si>
  <si>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</si>
  <si>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</si>
  <si>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</si>
  <si>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</si>
  <si>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</si>
  <si>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</si>
  <si>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</si>
  <si>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</si>
  <si>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</si>
  <si>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</si>
  <si>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</si>
  <si>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</si>
  <si>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</si>
  <si>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</si>
  <si>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</si>
  <si>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</si>
  <si>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</si>
  <si>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</si>
  <si>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</si>
  <si>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</si>
  <si>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</si>
  <si>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</si>
  <si>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</si>
  <si>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</si>
  <si>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</si>
  <si>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</si>
  <si>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</si>
  <si>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</si>
  <si>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</si>
  <si>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</si>
  <si>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</si>
  <si>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</si>
  <si>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</si>
  <si>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</si>
  <si>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</si>
  <si>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</si>
  <si>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</si>
  <si>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</si>
  <si>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</si>
  <si>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</si>
  <si>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</si>
  <si>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</si>
  <si>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</si>
  <si>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</si>
  <si>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</si>
  <si>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</si>
  <si>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</si>
  <si>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</si>
  <si>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</si>
  <si>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</si>
  <si>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</si>
  <si>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</si>
  <si>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</si>
  <si>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</si>
  <si>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</si>
  <si>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</si>
  <si>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</si>
  <si>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</si>
  <si>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</si>
  <si>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</si>
  <si>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</si>
  <si>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</si>
  <si>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</si>
  <si>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</si>
  <si>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</si>
  <si>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</si>
  <si>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</si>
  <si>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</si>
  <si>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</si>
  <si>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</si>
  <si>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</si>
  <si>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</si>
  <si>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</si>
  <si>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</si>
  <si>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</si>
  <si>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</si>
  <si>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</si>
  <si>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</si>
  <si>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</si>
  <si>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</si>
  <si>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</si>
  <si>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</si>
  <si>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</si>
  <si>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</si>
  <si>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</si>
  <si>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</si>
  <si>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</si>
  <si>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</si>
  <si>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</si>
  <si>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</si>
  <si>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</si>
  <si>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</si>
  <si>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</si>
  <si>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</si>
  <si>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</si>
  <si>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</si>
  <si>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</si>
  <si>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</si>
  <si>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</si>
  <si>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</si>
  <si>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</si>
  <si>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</si>
  <si>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</si>
  <si>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</si>
  <si>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</si>
  <si>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</si>
  <si>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</si>
  <si>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</si>
  <si>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</si>
  <si>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</si>
  <si>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</si>
  <si>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</si>
  <si>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</si>
  <si>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</si>
  <si>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</si>
  <si>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</si>
  <si>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</si>
  <si>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</si>
  <si>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</si>
  <si>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</si>
  <si>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</si>
  <si>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</si>
  <si>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</si>
  <si>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</si>
  <si>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</si>
  <si>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</si>
  <si>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</si>
  <si>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</si>
  <si>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</si>
  <si>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</si>
  <si>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</si>
  <si>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</si>
  <si>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</si>
  <si>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</si>
  <si>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</si>
  <si>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</si>
  <si>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</si>
  <si>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</si>
  <si>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</si>
  <si>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</si>
  <si>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</si>
  <si>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</si>
  <si>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</si>
  <si>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</si>
  <si>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</si>
  <si>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</si>
  <si>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</si>
  <si>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</si>
  <si>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</si>
  <si>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</si>
  <si>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</si>
  <si>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</si>
  <si>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</si>
  <si>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</si>
  <si>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</si>
  <si>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</si>
  <si>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</si>
  <si>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</si>
  <si>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</si>
  <si>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</si>
  <si>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</si>
  <si>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</si>
  <si>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</si>
  <si>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</si>
  <si>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</si>
  <si>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</si>
  <si>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</si>
  <si>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</si>
  <si>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</si>
  <si>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</si>
  <si>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</si>
  <si>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</si>
  <si>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</si>
  <si>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</si>
  <si>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</si>
  <si>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</si>
  <si>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</si>
  <si>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</si>
  <si>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</si>
  <si>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</si>
  <si>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</si>
  <si>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</si>
  <si>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</si>
  <si>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</si>
  <si>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</si>
  <si>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</si>
  <si>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</si>
  <si>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</si>
  <si>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</si>
  <si>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</si>
  <si>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</si>
  <si>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</si>
  <si>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</si>
  <si>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</si>
  <si>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</si>
  <si>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</si>
  <si>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</si>
  <si>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</si>
  <si>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</si>
  <si>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</si>
  <si>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</si>
  <si>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</si>
  <si>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</si>
  <si>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</si>
  <si>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</si>
  <si>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</si>
  <si>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</si>
  <si>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</si>
  <si>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</si>
  <si>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</si>
  <si>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</si>
  <si>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</si>
  <si>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</si>
  <si>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</si>
  <si>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</si>
  <si>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</si>
  <si>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</si>
  <si>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</si>
  <si>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</si>
  <si>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</si>
  <si>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</si>
  <si>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</si>
  <si>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</si>
  <si>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</si>
  <si>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</si>
  <si>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</si>
  <si>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</si>
  <si>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</si>
  <si>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</si>
  <si>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</si>
  <si>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</si>
  <si>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</si>
  <si>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</si>
  <si>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</si>
  <si>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</si>
  <si>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</si>
  <si>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</si>
  <si>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</si>
  <si>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</si>
  <si>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</si>
  <si>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</si>
  <si>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</si>
  <si>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</si>
  <si>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</si>
  <si>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</si>
  <si>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</si>
  <si>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</si>
  <si>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</si>
  <si>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</si>
  <si>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</si>
  <si>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</si>
  <si>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</si>
  <si>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</si>
  <si>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</si>
  <si>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</si>
  <si>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</si>
  <si>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</si>
  <si>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</si>
  <si>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</si>
  <si>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</si>
  <si>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</si>
  <si>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</si>
  <si>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</si>
  <si>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</si>
  <si>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</si>
  <si>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</si>
  <si>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</si>
  <si>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</si>
  <si>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</si>
  <si>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</si>
  <si>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</si>
  <si>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</si>
  <si>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</si>
  <si>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</si>
  <si>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</si>
  <si>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</si>
  <si>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</si>
  <si>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</si>
  <si>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</si>
  <si>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</si>
  <si>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</si>
  <si>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</si>
  <si>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</si>
  <si>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</si>
  <si>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</si>
  <si>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</si>
  <si>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</si>
  <si>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</si>
  <si>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</si>
  <si>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</si>
  <si>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</si>
  <si>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</si>
  <si>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</si>
  <si>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</si>
  <si>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</si>
  <si>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</si>
  <si>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</si>
  <si>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</si>
  <si>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</si>
  <si>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</si>
  <si>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</si>
  <si>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</si>
  <si>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</si>
  <si>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</si>
  <si>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</si>
  <si>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</si>
  <si>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</si>
  <si>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</si>
  <si>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</si>
  <si>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</si>
  <si>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</si>
  <si>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</si>
  <si>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</si>
  <si>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</si>
  <si>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</si>
  <si>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</si>
  <si>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</si>
  <si>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</si>
  <si>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</si>
  <si>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</si>
  <si>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</si>
  <si>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</si>
  <si>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</si>
  <si>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</si>
  <si>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</si>
  <si>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</si>
  <si>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</si>
  <si>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</si>
  <si>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</si>
  <si>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</si>
  <si>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</si>
  <si>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</si>
  <si>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</si>
  <si>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</si>
  <si>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</si>
  <si>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</si>
  <si>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</si>
  <si>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</si>
  <si>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</si>
  <si>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</si>
  <si>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</si>
  <si>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</si>
  <si>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</si>
  <si>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</si>
  <si>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</si>
  <si>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</si>
  <si>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</si>
  <si>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</si>
  <si>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</si>
  <si>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</si>
  <si>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</si>
  <si>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</si>
  <si>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</si>
  <si>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</si>
  <si>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</si>
  <si>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</si>
  <si>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</si>
  <si>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</si>
  <si>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</si>
  <si>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</si>
  <si>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</si>
  <si>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</si>
  <si>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</si>
  <si>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</si>
  <si>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</si>
  <si>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</si>
  <si>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</si>
  <si>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</si>
  <si>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</si>
  <si>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</si>
  <si>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</si>
  <si>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</si>
  <si>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</si>
  <si>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</si>
  <si>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</si>
  <si>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</si>
  <si>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</si>
  <si>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</si>
  <si>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</si>
  <si>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</si>
  <si>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</si>
  <si>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</si>
  <si>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</si>
  <si>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</si>
  <si>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</si>
  <si>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</si>
  <si>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</si>
  <si>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</si>
  <si>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</si>
  <si>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</si>
  <si>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</si>
  <si>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</si>
  <si>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</si>
  <si>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</si>
  <si>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</si>
  <si>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</si>
  <si>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</si>
  <si>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</si>
  <si>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</si>
  <si>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</si>
  <si>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</si>
  <si>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</si>
  <si>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</si>
  <si>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</si>
  <si>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</si>
  <si>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</si>
  <si>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</si>
  <si>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</si>
  <si>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</si>
  <si>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</si>
  <si>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</si>
  <si>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</si>
  <si>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</si>
  <si>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</si>
  <si>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</si>
  <si>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</si>
  <si>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</si>
  <si>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</si>
  <si>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</si>
  <si>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</si>
  <si>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</si>
  <si>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</si>
  <si>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</si>
  <si>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</si>
  <si>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</si>
  <si>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</si>
  <si>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</si>
  <si>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</si>
  <si>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</si>
  <si>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</si>
  <si>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</si>
  <si>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</si>
  <si>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</si>
  <si>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</si>
  <si>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</si>
  <si>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</si>
  <si>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</si>
  <si>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</si>
  <si>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</si>
  <si>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</si>
  <si>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</si>
  <si>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</si>
  <si>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</si>
  <si>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</si>
  <si>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</si>
  <si>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</si>
  <si>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</si>
  <si>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</si>
  <si>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</si>
  <si>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</si>
  <si>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</si>
  <si>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</si>
  <si>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</si>
  <si>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</si>
  <si>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</si>
  <si>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</si>
  <si>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</si>
  <si>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</si>
  <si>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</si>
  <si>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</si>
  <si>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</si>
  <si>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</si>
  <si>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</si>
  <si>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</si>
  <si>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</si>
  <si>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</si>
  <si>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</si>
  <si>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</si>
  <si>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</si>
  <si>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</si>
  <si>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</si>
  <si>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</si>
  <si>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</si>
  <si>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</si>
  <si>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</si>
  <si>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</si>
  <si>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</si>
  <si>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</si>
  <si>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</si>
  <si>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</si>
  <si>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</si>
  <si>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</si>
  <si>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</si>
  <si>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</si>
  <si>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</si>
  <si>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</si>
  <si>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</si>
  <si>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</si>
  <si>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</si>
  <si>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</si>
  <si>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</si>
  <si>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</si>
  <si>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</si>
  <si>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</si>
  <si>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</si>
  <si>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</si>
  <si>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</si>
  <si>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</si>
  <si>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</si>
  <si>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</si>
  <si>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</si>
  <si>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</si>
  <si>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</si>
  <si>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</si>
  <si>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</si>
  <si>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</si>
  <si>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</si>
  <si>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</si>
  <si>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</si>
  <si>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</si>
  <si>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</si>
  <si>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</si>
  <si>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</si>
  <si>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</si>
  <si>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</si>
  <si>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</si>
  <si>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</si>
  <si>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</si>
  <si>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</si>
  <si>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</si>
  <si>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</si>
  <si>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</si>
  <si>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</si>
  <si>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</si>
  <si>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</si>
  <si>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</si>
  <si>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</si>
  <si>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</si>
  <si>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</si>
  <si>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</si>
  <si>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</si>
  <si>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</si>
  <si>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</si>
  <si>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</si>
  <si>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</si>
  <si>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</si>
  <si>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</si>
  <si>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</si>
  <si>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</si>
  <si>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</si>
  <si>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</si>
  <si>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</si>
  <si>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</si>
  <si>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</si>
  <si>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</si>
  <si>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</si>
  <si>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</si>
  <si>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</si>
  <si>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</si>
  <si>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</si>
  <si>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</si>
  <si>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</si>
  <si>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</si>
  <si>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</si>
  <si>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</si>
  <si>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</si>
  <si>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</si>
  <si>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</si>
  <si>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</si>
  <si>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</si>
  <si>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</si>
  <si>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</si>
  <si>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</si>
  <si>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</si>
  <si>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</si>
  <si>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</si>
  <si>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</si>
  <si>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</si>
  <si>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</si>
  <si>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</si>
  <si>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</si>
  <si>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</si>
  <si>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</si>
  <si>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</si>
  <si>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</si>
  <si>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</si>
  <si>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</si>
  <si>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</si>
  <si>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</si>
  <si>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</si>
  <si>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</si>
  <si>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</si>
  <si>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</si>
  <si>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</si>
  <si>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</si>
  <si>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</si>
  <si>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</si>
  <si>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</si>
  <si>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</si>
  <si>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</si>
  <si>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</si>
  <si>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</si>
  <si>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</si>
  <si>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</si>
  <si>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</si>
  <si>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</si>
  <si>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</si>
  <si>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</si>
  <si>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</si>
  <si>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</si>
  <si>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</si>
  <si>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</si>
  <si>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</si>
  <si>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</si>
  <si>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</si>
  <si>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</si>
  <si>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</si>
  <si>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</si>
  <si>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</si>
  <si>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</si>
  <si>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</si>
  <si>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</si>
  <si>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</si>
  <si>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</si>
  <si>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</si>
  <si>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</si>
  <si>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</si>
  <si>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</si>
  <si>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</si>
  <si>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</si>
  <si>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</si>
  <si>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</si>
  <si>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</si>
  <si>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</si>
  <si>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</si>
  <si>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</si>
  <si>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</si>
  <si>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</si>
  <si>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</si>
  <si>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</si>
  <si>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</si>
  <si>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</si>
  <si>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</si>
  <si>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</si>
  <si>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</si>
  <si>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</si>
  <si>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</si>
  <si>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</si>
  <si>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</si>
  <si>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</si>
  <si>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</si>
  <si>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</si>
  <si>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</si>
  <si>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</si>
  <si>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</si>
  <si>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</si>
  <si>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</si>
  <si>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</si>
  <si>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</si>
  <si>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</si>
  <si>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</si>
  <si>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</si>
  <si>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</si>
  <si>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</si>
  <si>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</si>
  <si>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</si>
  <si>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</si>
  <si>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</si>
  <si>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</si>
  <si>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</si>
  <si>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</si>
  <si>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</si>
  <si>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</si>
  <si>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</si>
  <si>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</si>
  <si>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</si>
  <si>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</si>
  <si>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</si>
  <si>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</si>
  <si>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</si>
  <si>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</si>
  <si>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</si>
  <si>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</si>
  <si>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</si>
  <si>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</si>
  <si>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</si>
  <si>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</si>
  <si>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</si>
  <si>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</si>
  <si>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</si>
  <si>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</si>
  <si>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</si>
  <si>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</si>
  <si>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</si>
  <si>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</si>
  <si>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</si>
  <si>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</si>
  <si>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</si>
  <si>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</si>
  <si>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</si>
  <si>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</si>
  <si>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</si>
  <si>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</si>
  <si>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</si>
  <si>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</si>
  <si>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</si>
  <si>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</si>
  <si>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</si>
  <si>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</si>
  <si>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</si>
  <si>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</si>
  <si>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</si>
  <si>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</si>
  <si>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</si>
  <si>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</si>
  <si>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</si>
  <si>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</si>
  <si>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</si>
  <si>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</si>
  <si>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</si>
  <si>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</si>
  <si>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</si>
  <si>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</si>
  <si>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</si>
  <si>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</si>
  <si>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</si>
  <si>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</si>
  <si>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</si>
  <si>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</si>
  <si>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</si>
  <si>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</si>
  <si>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</si>
  <si>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</si>
  <si>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</si>
  <si>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</si>
  <si>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</si>
  <si>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</si>
  <si>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</si>
  <si>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</si>
  <si>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</si>
  <si>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</si>
  <si>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</si>
  <si>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</si>
  <si>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</si>
  <si>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</si>
  <si>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</si>
  <si>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</si>
  <si>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</si>
  <si>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</si>
  <si>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</si>
  <si>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</si>
  <si>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</si>
  <si>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</si>
  <si>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</si>
  <si>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</si>
  <si>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</si>
  <si>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</si>
  <si>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</si>
  <si>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</si>
  <si>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</si>
  <si>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</si>
  <si>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</si>
  <si>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</si>
  <si>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</si>
  <si>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</si>
  <si>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</si>
  <si>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</si>
  <si>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</si>
  <si>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</si>
  <si>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</si>
  <si>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</si>
  <si>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</si>
  <si>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</si>
  <si>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</si>
  <si>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</si>
  <si>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</si>
  <si>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</si>
  <si>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</si>
  <si>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</si>
  <si>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</si>
  <si>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</si>
  <si>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</si>
  <si>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</si>
  <si>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</si>
  <si>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</si>
  <si>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</si>
  <si>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</si>
  <si>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</si>
  <si>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</si>
  <si>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</si>
  <si>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</si>
  <si>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</si>
  <si>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</si>
  <si>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</si>
  <si>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</si>
  <si>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</si>
  <si>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</si>
  <si>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</si>
  <si>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</si>
  <si>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</si>
  <si>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</si>
  <si>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</si>
  <si>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</si>
  <si>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</si>
  <si>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</si>
  <si>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</si>
  <si>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</si>
  <si>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</si>
  <si>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</si>
  <si>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</si>
  <si>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</si>
  <si>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</si>
  <si>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</si>
  <si>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</si>
  <si>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</si>
  <si>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</si>
  <si>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</si>
  <si>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</si>
  <si>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</si>
  <si>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</si>
  <si>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</si>
  <si>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</si>
  <si>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</si>
  <si>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</si>
  <si>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</si>
  <si>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</si>
  <si>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</si>
  <si>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</si>
  <si>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</si>
  <si>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</si>
  <si>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</si>
  <si>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</si>
  <si>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</si>
  <si>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</si>
  <si>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</si>
  <si>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</si>
  <si>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</si>
  <si>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</si>
  <si>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</si>
  <si>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</si>
  <si>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</si>
  <si>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</si>
  <si>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</si>
  <si>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</si>
  <si>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</si>
  <si>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</si>
  <si>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</si>
  <si>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</si>
  <si>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</si>
  <si>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</si>
  <si>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</si>
  <si>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</si>
  <si>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</si>
  <si>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</si>
  <si>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</si>
  <si>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</si>
  <si>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</si>
  <si>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</si>
  <si>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</si>
  <si>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</si>
  <si>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</si>
  <si>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</si>
  <si>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</si>
  <si>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</si>
  <si>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</si>
  <si>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</si>
  <si>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</si>
  <si>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</si>
  <si>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</si>
  <si>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</si>
  <si>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</si>
  <si>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</si>
  <si>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</si>
  <si>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</si>
  <si>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</si>
  <si>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</si>
  <si>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</si>
  <si>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</si>
  <si>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</si>
  <si>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</si>
  <si>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</si>
  <si>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</si>
  <si>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</si>
  <si>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</si>
  <si>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</si>
  <si>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</si>
  <si>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</si>
  <si>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</si>
  <si>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</si>
  <si>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</si>
  <si>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</si>
  <si>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</si>
  <si>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</si>
  <si>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</si>
  <si>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</si>
  <si>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</si>
  <si>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</si>
  <si>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</si>
  <si>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</si>
  <si>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</si>
  <si>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</si>
  <si>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</si>
  <si>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</si>
  <si>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</si>
  <si>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</si>
  <si>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</si>
  <si>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</si>
  <si>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</si>
  <si>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</si>
  <si>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</si>
  <si>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</si>
  <si>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</si>
  <si>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</si>
  <si>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</si>
  <si>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</si>
  <si>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</si>
  <si>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</si>
  <si>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</si>
  <si>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</si>
  <si>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</si>
  <si>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</si>
  <si>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</si>
  <si>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</si>
  <si>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</si>
  <si>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</si>
  <si>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</si>
  <si>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</si>
  <si>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</si>
  <si>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</si>
  <si>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</si>
  <si>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</si>
  <si>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</si>
  <si>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</si>
  <si>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</si>
  <si>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</si>
  <si>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</si>
  <si>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</si>
  <si>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</si>
  <si>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</si>
  <si>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</si>
  <si>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</si>
  <si>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</si>
  <si>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</si>
  <si>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</si>
  <si>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</si>
  <si>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</si>
  <si>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</si>
  <si>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</si>
  <si>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</si>
  <si>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</si>
  <si>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</si>
  <si>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</si>
  <si>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</si>
  <si>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</si>
  <si>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</si>
  <si>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</si>
  <si>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</si>
  <si>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</si>
  <si>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</si>
  <si>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</si>
  <si>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</si>
  <si>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</si>
  <si>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</si>
  <si>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</si>
  <si>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</si>
  <si>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</si>
  <si>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</si>
  <si>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</si>
  <si>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</si>
  <si>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</si>
  <si>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</si>
  <si>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</si>
  <si>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</si>
  <si>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</si>
  <si>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</si>
  <si>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</si>
  <si>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</si>
  <si>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</si>
  <si>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</si>
  <si>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</si>
  <si>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</si>
  <si>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</si>
  <si>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</si>
  <si>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</si>
  <si>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</si>
  <si>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</si>
  <si>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</si>
  <si>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</si>
  <si>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</si>
  <si>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</si>
  <si>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</si>
  <si>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</si>
  <si>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</si>
  <si>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</si>
  <si>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</si>
  <si>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</si>
  <si>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</si>
  <si>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</si>
  <si>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</si>
  <si>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</si>
  <si>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</si>
  <si>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</si>
  <si>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</si>
  <si>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</si>
  <si>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</si>
  <si>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</si>
  <si>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</si>
  <si>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</si>
  <si>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</si>
  <si>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</si>
  <si>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</si>
  <si>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</si>
  <si>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</si>
  <si>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</si>
  <si>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</si>
  <si>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</si>
  <si>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</si>
  <si>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</si>
  <si>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</si>
  <si>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</si>
  <si>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</si>
  <si>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</si>
  <si>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</si>
  <si>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</si>
  <si>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</si>
  <si>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</si>
  <si>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</si>
  <si>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</si>
  <si>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</si>
  <si>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</si>
  <si>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</si>
  <si>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</si>
  <si>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</si>
  <si>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</si>
  <si>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</si>
  <si>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</si>
  <si>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</si>
  <si>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</si>
  <si>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</si>
  <si>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</si>
  <si>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</si>
  <si>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</si>
  <si>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</si>
  <si>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</si>
  <si>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</si>
  <si>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</si>
  <si>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</si>
  <si>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</si>
  <si>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</si>
  <si>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</si>
  <si>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</si>
  <si>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</si>
  <si>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</si>
  <si>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</si>
  <si>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</si>
  <si>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</si>
  <si>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</si>
  <si>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</si>
  <si>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</si>
  <si>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</si>
  <si>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</si>
  <si>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</si>
  <si>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</si>
  <si>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</si>
  <si>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</si>
  <si>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</si>
  <si>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</si>
  <si>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</si>
  <si>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</si>
  <si>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</si>
  <si>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</si>
  <si>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</si>
  <si>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</si>
  <si>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</si>
  <si>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</si>
  <si>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</si>
  <si>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</si>
  <si>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</si>
  <si>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</si>
  <si>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</si>
  <si>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</si>
  <si>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</si>
  <si>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</si>
  <si>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</si>
  <si>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</si>
  <si>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</si>
  <si>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</si>
  <si>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</si>
  <si>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</si>
  <si>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</si>
  <si>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</si>
  <si>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</si>
  <si>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</si>
  <si>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</si>
  <si>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</si>
  <si>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</si>
  <si>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</si>
  <si>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</si>
  <si>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</si>
  <si>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</si>
  <si>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</si>
  <si>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</si>
  <si>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</si>
  <si>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</si>
  <si>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</si>
  <si>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</si>
  <si>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</si>
  <si>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</si>
  <si>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</si>
  <si>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</si>
  <si>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</si>
  <si>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</si>
  <si>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</si>
  <si>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</si>
  <si>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</si>
  <si>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</si>
  <si>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</si>
  <si>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</si>
  <si>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</si>
  <si>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</si>
  <si>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</si>
  <si>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</si>
  <si>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</si>
  <si>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</si>
  <si>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</si>
  <si>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</si>
  <si>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</si>
  <si>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</si>
  <si>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</si>
  <si>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</si>
  <si>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</si>
  <si>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</si>
  <si>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</si>
  <si>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</si>
  <si>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</si>
  <si>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</si>
  <si>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</si>
  <si>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</si>
  <si>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</si>
  <si>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</si>
  <si>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</si>
  <si>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</si>
  <si>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</si>
  <si>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</si>
  <si>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</si>
  <si>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</si>
  <si>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</si>
  <si>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</si>
  <si>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</si>
  <si>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</si>
  <si>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</si>
  <si>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</si>
  <si>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</si>
  <si>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</si>
  <si>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</si>
  <si>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</si>
  <si>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</si>
  <si>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</si>
  <si>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</si>
  <si>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</si>
  <si>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</si>
  <si>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</si>
  <si>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</si>
  <si>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</si>
  <si>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</si>
  <si>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</si>
  <si>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</si>
  <si>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</si>
  <si>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</si>
  <si>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</si>
  <si>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</si>
  <si>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</si>
  <si>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</si>
  <si>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</si>
  <si>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</si>
  <si>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</si>
  <si>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</si>
  <si>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</si>
  <si>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</si>
  <si>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</si>
  <si>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</si>
  <si>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</si>
  <si>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</si>
  <si>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</si>
  <si>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</si>
  <si>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</si>
  <si>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</si>
  <si>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</si>
  <si>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</si>
  <si>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</si>
  <si>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</si>
  <si>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</si>
  <si>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</si>
  <si>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</si>
  <si>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</si>
  <si>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</si>
  <si>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</si>
  <si>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</si>
  <si>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</si>
  <si>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</si>
  <si>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</si>
  <si>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</si>
  <si>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</si>
  <si>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</si>
  <si>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</si>
  <si>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</si>
  <si>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</si>
  <si>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</si>
  <si>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</si>
  <si>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</si>
  <si>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</si>
  <si>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</si>
  <si>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</si>
  <si>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</si>
  <si>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</si>
  <si>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</si>
  <si>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</si>
  <si>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</si>
  <si>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</si>
  <si>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</si>
  <si>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</si>
  <si>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</si>
  <si>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</si>
  <si>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</si>
  <si>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</si>
  <si>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</si>
  <si>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</si>
  <si>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</si>
  <si>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</si>
  <si>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</si>
  <si>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</si>
  <si>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</si>
  <si>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</si>
  <si>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</si>
  <si>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</si>
  <si>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</si>
  <si>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</si>
  <si>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</si>
  <si>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</si>
  <si>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</si>
  <si>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</si>
  <si>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</si>
  <si>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</si>
  <si>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</si>
  <si>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</si>
  <si>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</si>
  <si>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</si>
  <si>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</si>
  <si>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</si>
  <si>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</si>
  <si>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</si>
  <si>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</si>
  <si>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</si>
  <si>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</si>
  <si>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</si>
  <si>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</si>
  <si>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</si>
  <si>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</si>
  <si>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</si>
  <si>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</si>
  <si>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</si>
  <si>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</si>
  <si>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</si>
  <si>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</si>
  <si>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</si>
  <si>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</si>
  <si>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</si>
  <si>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</si>
  <si>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</si>
  <si>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</si>
  <si>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</si>
  <si>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</si>
  <si>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</si>
  <si>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</si>
  <si>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</si>
  <si>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</si>
  <si>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</si>
  <si>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</si>
  <si>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</si>
  <si>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</si>
  <si>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</si>
  <si>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</si>
  <si>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</si>
  <si>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</si>
  <si>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</si>
  <si>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</si>
  <si>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</si>
  <si>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</si>
  <si>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</si>
  <si>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</si>
  <si>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</si>
  <si>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</si>
  <si>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</si>
  <si>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</si>
  <si>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</si>
  <si>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</si>
  <si>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</si>
  <si>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</si>
  <si>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</si>
  <si>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</si>
  <si>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</si>
  <si>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</si>
  <si>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</si>
  <si>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</si>
  <si>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</si>
  <si>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</si>
  <si>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</si>
  <si>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</si>
  <si>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</si>
  <si>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</si>
  <si>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</si>
  <si>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</si>
  <si>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</si>
  <si>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</si>
  <si>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</si>
  <si>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</si>
  <si>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</si>
  <si>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</si>
  <si>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</si>
  <si>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</si>
  <si>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</si>
  <si>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</si>
  <si>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</si>
  <si>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</si>
  <si>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</si>
  <si>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</si>
  <si>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</si>
  <si>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</si>
  <si>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</si>
  <si>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</si>
  <si>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</si>
  <si>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</si>
  <si>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</si>
  <si>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</si>
  <si>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</si>
  <si>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</si>
  <si>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</si>
  <si>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</si>
  <si>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</si>
  <si>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</si>
  <si>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</si>
  <si>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</si>
  <si>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</si>
  <si>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</si>
  <si>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</si>
  <si>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</si>
  <si>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</si>
  <si>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</si>
  <si>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</si>
  <si>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</si>
  <si>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</si>
  <si>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</si>
  <si>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</si>
  <si>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</si>
  <si>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</si>
  <si>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</si>
  <si>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</si>
  <si>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</si>
  <si>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</si>
  <si>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</si>
  <si>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</si>
  <si>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</si>
  <si>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</si>
  <si>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</si>
  <si>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</si>
  <si>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</si>
  <si>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</si>
  <si>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</si>
  <si>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</si>
  <si>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</si>
  <si>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</si>
  <si>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</si>
  <si>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</si>
  <si>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</si>
  <si>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</si>
  <si>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</si>
  <si>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</si>
  <si>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</si>
  <si>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</si>
  <si>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</si>
  <si>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</si>
  <si>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</si>
  <si>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</si>
  <si>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</si>
  <si>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</si>
  <si>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</si>
  <si>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</si>
  <si>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</si>
  <si>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</si>
  <si>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</si>
  <si>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</si>
  <si>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</si>
  <si>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</si>
  <si>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</si>
  <si>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</si>
  <si>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</si>
  <si>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</si>
  <si>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</si>
  <si>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</si>
  <si>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</si>
  <si>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</si>
  <si>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</si>
  <si>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</si>
  <si>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</si>
  <si>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</si>
  <si>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</si>
  <si>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</si>
  <si>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</si>
  <si>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</si>
  <si>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</si>
  <si>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</si>
  <si>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</si>
  <si>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</si>
  <si>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</si>
  <si>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</si>
  <si>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</si>
  <si>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</si>
  <si>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</si>
  <si>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</si>
  <si>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</si>
  <si>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</si>
  <si>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</si>
  <si>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</si>
  <si>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</si>
  <si>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</si>
  <si>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</si>
  <si>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</si>
  <si>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</si>
  <si>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</si>
  <si>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</si>
  <si>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</si>
  <si>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</si>
  <si>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</si>
  <si>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</si>
  <si>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</si>
  <si>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</si>
  <si>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</si>
  <si>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</si>
  <si>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</si>
  <si>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</si>
  <si>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</si>
  <si>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</si>
  <si>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</si>
  <si>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</si>
  <si>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</si>
  <si>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</si>
  <si>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</si>
  <si>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</si>
  <si>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</si>
  <si>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</si>
  <si>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</si>
  <si>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</si>
  <si>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</si>
  <si>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</si>
  <si>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</si>
  <si>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</si>
  <si>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</si>
  <si>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</si>
  <si>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</si>
  <si>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</si>
  <si>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</si>
  <si>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</si>
  <si>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</si>
  <si>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</si>
  <si>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</si>
  <si>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</si>
  <si>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</si>
  <si>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</si>
  <si>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</si>
  <si>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</si>
  <si>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</si>
  <si>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</si>
  <si>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</si>
  <si>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</si>
  <si>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</si>
  <si>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</si>
  <si>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</si>
  <si>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</si>
  <si>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</si>
  <si>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</si>
  <si>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</si>
  <si>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</si>
  <si>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</si>
  <si>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</si>
  <si>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</si>
  <si>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</si>
  <si>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</si>
  <si>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</si>
  <si>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</si>
  <si>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</si>
  <si>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</si>
  <si>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</si>
  <si>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</si>
  <si>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</si>
  <si>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</si>
  <si>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</si>
  <si>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</si>
  <si>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</si>
  <si>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</si>
  <si>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</si>
  <si>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</si>
  <si>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</si>
  <si>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</si>
  <si>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</si>
  <si>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</si>
  <si>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</si>
  <si>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</si>
  <si>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</si>
  <si>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</si>
  <si>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</si>
  <si>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</si>
  <si>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</si>
  <si>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</si>
  <si>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</si>
  <si>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</si>
  <si>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</si>
  <si>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</si>
  <si>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</si>
  <si>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</si>
  <si>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</si>
  <si>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</si>
  <si>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</si>
  <si>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</si>
  <si>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</si>
  <si>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</si>
  <si>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</si>
  <si>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</si>
  <si>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</si>
  <si>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</si>
  <si>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</si>
  <si>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</si>
  <si>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</si>
  <si>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</si>
  <si>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</si>
  <si>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</si>
  <si>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</si>
  <si>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</si>
  <si>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</si>
  <si>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</si>
  <si>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</si>
  <si>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</si>
  <si>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</si>
  <si>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</si>
  <si>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</si>
  <si>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</si>
  <si>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</si>
  <si>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</si>
  <si>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</si>
  <si>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</si>
  <si>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</si>
  <si>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</si>
  <si>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</si>
  <si>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</si>
  <si>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</si>
  <si>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</si>
  <si>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</si>
  <si>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</si>
  <si>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</si>
  <si>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</si>
  <si>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</si>
  <si>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</si>
  <si>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</si>
  <si>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</si>
  <si>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</si>
  <si>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</si>
  <si>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</si>
  <si>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</si>
  <si>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</si>
  <si>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</si>
  <si>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</si>
  <si>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</si>
  <si>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</si>
  <si>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</si>
  <si>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</si>
  <si>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</si>
  <si>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</si>
  <si>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</si>
  <si>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</si>
  <si>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</si>
  <si>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</si>
  <si>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</si>
  <si>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</si>
  <si>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</si>
  <si>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</si>
  <si>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</si>
  <si>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</si>
  <si>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</si>
  <si>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</si>
  <si>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</si>
  <si>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</si>
  <si>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</si>
  <si>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</si>
  <si>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</si>
  <si>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</si>
  <si>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</si>
  <si>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</si>
  <si>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</si>
  <si>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</si>
  <si>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</si>
  <si>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</si>
  <si>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</si>
  <si>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</si>
  <si>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</si>
  <si>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</si>
  <si>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</si>
  <si>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</si>
  <si>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</si>
  <si>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</si>
  <si>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</si>
  <si>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</si>
  <si>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</si>
  <si>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</si>
  <si>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</si>
  <si>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</si>
  <si>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</si>
  <si>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</si>
  <si>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</si>
  <si>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</si>
  <si>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</si>
  <si>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</si>
  <si>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</si>
  <si>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</si>
  <si>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</si>
  <si>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</si>
  <si>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</si>
  <si>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</si>
  <si>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</si>
  <si>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</si>
  <si>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</si>
  <si>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</si>
  <si>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</si>
  <si>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</si>
  <si>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</si>
  <si>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</si>
  <si>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</si>
  <si>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</si>
  <si>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</si>
  <si>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</si>
  <si>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</si>
  <si>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</si>
  <si>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</si>
  <si>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</si>
  <si>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</si>
  <si>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</si>
  <si>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</si>
  <si>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</si>
  <si>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</si>
  <si>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</si>
  <si>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</si>
  <si>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</si>
  <si>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</si>
  <si>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</si>
  <si>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</si>
  <si>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</si>
  <si>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</si>
  <si>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</si>
  <si>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</si>
  <si>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</si>
  <si>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</si>
  <si>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</si>
  <si>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</si>
  <si>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</si>
  <si>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</si>
  <si>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</si>
  <si>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</si>
  <si>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</si>
  <si>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</si>
  <si>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</si>
  <si>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</si>
  <si>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</si>
  <si>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</si>
  <si>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</si>
  <si>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</si>
  <si>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</si>
  <si>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</si>
  <si>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</si>
  <si>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</si>
  <si>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</si>
  <si>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</si>
  <si>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</si>
  <si>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</si>
  <si>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</si>
  <si>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</si>
  <si>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</si>
  <si>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</si>
  <si>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</si>
  <si>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</si>
  <si>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</si>
  <si>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</si>
  <si>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</si>
  <si>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</si>
  <si>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</si>
  <si>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</si>
  <si>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</si>
  <si>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</si>
  <si>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</si>
  <si>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</si>
  <si>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</si>
  <si>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</si>
  <si>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</si>
  <si>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</si>
  <si>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</si>
  <si>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</si>
  <si>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</si>
  <si>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</si>
  <si>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</si>
  <si>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</si>
  <si>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</si>
  <si>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</si>
  <si>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</si>
  <si>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</si>
  <si>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</si>
  <si>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</si>
  <si>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</si>
  <si>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</si>
  <si>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</si>
  <si>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</si>
  <si>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</si>
  <si>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</si>
  <si>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</si>
  <si>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</si>
  <si>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</si>
  <si>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</si>
  <si>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</si>
  <si>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</si>
  <si>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</si>
  <si>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</si>
  <si>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</si>
  <si>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</si>
  <si>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</si>
  <si>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</si>
  <si>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</si>
  <si>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</si>
  <si>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</si>
  <si>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</si>
  <si>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</si>
  <si>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</si>
  <si>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</si>
  <si>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</si>
  <si>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</si>
  <si>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</si>
  <si>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</si>
  <si>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</si>
  <si>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</si>
  <si>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</si>
  <si>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</si>
  <si>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</si>
  <si>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</si>
  <si>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</si>
  <si>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</si>
  <si>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</si>
  <si>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</si>
  <si>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</si>
  <si>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</si>
  <si>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</si>
  <si>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</si>
  <si>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</si>
  <si>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</si>
  <si>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</si>
  <si>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</si>
  <si>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</si>
  <si>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</si>
  <si>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</si>
  <si>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</si>
  <si>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</si>
  <si>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</si>
  <si>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</si>
  <si>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</si>
  <si>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</si>
  <si>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</si>
  <si>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</si>
  <si>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</si>
  <si>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</si>
  <si>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</si>
  <si>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</si>
  <si>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</si>
  <si>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</si>
  <si>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</si>
  <si>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</si>
  <si>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</si>
  <si>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</si>
  <si>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</si>
  <si>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</si>
  <si>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</si>
  <si>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</si>
  <si>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</si>
  <si>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</si>
  <si>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</si>
  <si>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</si>
  <si>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</si>
  <si>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</si>
  <si>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</si>
  <si>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</si>
  <si>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</si>
  <si>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</si>
  <si>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</si>
  <si>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</si>
  <si>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</si>
  <si>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</si>
  <si>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</si>
  <si>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</si>
  <si>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</si>
  <si>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</si>
  <si>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</si>
  <si>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</si>
  <si>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</si>
  <si>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</si>
  <si>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</si>
  <si>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</si>
  <si>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</si>
  <si>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</si>
  <si>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</si>
  <si>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</si>
  <si>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</si>
  <si>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</si>
  <si>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</si>
  <si>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</si>
  <si>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</si>
  <si>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</si>
  <si>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</si>
  <si>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</si>
  <si>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</si>
  <si>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</si>
  <si>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</si>
  <si>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</si>
  <si>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</si>
  <si>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</si>
  <si>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</si>
  <si>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</si>
  <si>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</si>
  <si>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</si>
  <si>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</si>
  <si>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</si>
  <si>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</si>
  <si>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</si>
  <si>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</si>
  <si>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</si>
  <si>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</si>
  <si>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</si>
  <si>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</si>
  <si>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</si>
  <si>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</si>
  <si>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</si>
  <si>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</si>
  <si>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</si>
  <si>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</si>
  <si>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</si>
  <si>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</si>
  <si>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</si>
  <si>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</si>
  <si>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</si>
  <si>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</si>
  <si>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</si>
  <si>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</si>
  <si>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</si>
  <si>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</si>
  <si>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</si>
  <si>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</si>
  <si>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</si>
  <si>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</si>
  <si>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</si>
  <si>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</si>
  <si>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</si>
  <si>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</si>
  <si>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</si>
  <si>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</si>
  <si>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</si>
  <si>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</si>
  <si>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</si>
  <si>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</si>
  <si>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</si>
  <si>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</si>
  <si>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</si>
  <si>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</si>
  <si>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</si>
  <si>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</si>
  <si>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</si>
  <si>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</si>
  <si>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</si>
  <si>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</si>
  <si>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</si>
  <si>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</si>
  <si>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</si>
  <si>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</si>
  <si>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</si>
  <si>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</si>
  <si>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</si>
  <si>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</si>
  <si>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</si>
  <si>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</si>
  <si>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</si>
  <si>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</si>
  <si>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</si>
  <si>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</si>
  <si>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</si>
  <si>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</si>
  <si>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</si>
  <si>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</si>
  <si>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</si>
  <si>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</si>
  <si>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</si>
  <si>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</si>
  <si>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</si>
  <si>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</si>
  <si>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</si>
  <si>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</si>
  <si>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</si>
  <si>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</si>
  <si>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</si>
  <si>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</si>
  <si>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</si>
  <si>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</si>
  <si>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</si>
  <si>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</si>
  <si>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</si>
  <si>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</si>
  <si>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</si>
  <si>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</si>
  <si>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</si>
  <si>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</si>
  <si>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</si>
  <si>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</si>
  <si>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</si>
  <si>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</si>
  <si>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</si>
  <si>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</si>
  <si>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</si>
  <si>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</si>
  <si>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</si>
  <si>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</si>
  <si>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</si>
  <si>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</si>
  <si>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</si>
  <si>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</si>
  <si>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</si>
  <si>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</si>
  <si>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</si>
  <si>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</si>
  <si>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</si>
  <si>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</si>
  <si>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</si>
  <si>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</si>
  <si>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</si>
  <si>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</si>
  <si>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</si>
  <si>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</si>
  <si>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</si>
  <si>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</si>
  <si>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</si>
  <si>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</si>
  <si>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</si>
  <si>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</si>
  <si>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</si>
  <si>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</si>
  <si>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</si>
  <si>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</si>
  <si>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</si>
  <si>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</si>
  <si>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</si>
  <si>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</si>
  <si>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</si>
  <si>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</si>
  <si>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</si>
  <si>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</si>
  <si>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</si>
  <si>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</si>
  <si>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</si>
  <si>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</si>
  <si>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</si>
  <si>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</si>
  <si>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</si>
  <si>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</si>
  <si>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</si>
  <si>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</si>
  <si>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</si>
  <si>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</si>
  <si>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</si>
  <si>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</si>
  <si>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</si>
  <si>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</si>
  <si>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</si>
  <si>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</si>
  <si>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</si>
  <si>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</si>
  <si>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</si>
  <si>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</si>
  <si>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</si>
  <si>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</si>
  <si>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</si>
  <si>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</si>
  <si>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</si>
  <si>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</si>
  <si>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</si>
  <si>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</si>
  <si>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</si>
  <si>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</si>
  <si>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</si>
  <si>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</si>
  <si>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</si>
  <si>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</si>
  <si>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</si>
  <si>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</si>
  <si>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</si>
  <si>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</si>
  <si>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</si>
  <si>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</si>
  <si>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</si>
  <si>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</si>
  <si>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</si>
  <si>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</si>
  <si>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</si>
  <si>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</si>
  <si>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</si>
  <si>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</si>
  <si>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</si>
  <si>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</si>
  <si>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</si>
  <si>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</si>
  <si>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</si>
  <si>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</si>
  <si>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</si>
  <si>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</si>
  <si>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</si>
  <si>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</si>
  <si>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</si>
  <si>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</si>
  <si>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</si>
  <si>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</si>
  <si>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</si>
  <si>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</si>
  <si>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</si>
  <si>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</si>
  <si>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</si>
  <si>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</si>
  <si>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</si>
  <si>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</si>
  <si>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</si>
  <si>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</si>
  <si>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</si>
  <si>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</si>
  <si>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</si>
  <si>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</si>
  <si>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</si>
  <si>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</si>
  <si>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</si>
  <si>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</si>
  <si>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</si>
  <si>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</si>
  <si>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</si>
  <si>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</si>
  <si>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</si>
  <si>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</si>
  <si>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</si>
  <si>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</si>
  <si>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</si>
  <si>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</si>
  <si>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</si>
  <si>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</si>
  <si>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</si>
  <si>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</si>
  <si>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</si>
  <si>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</si>
  <si>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</si>
  <si>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</si>
  <si>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</si>
  <si>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</si>
  <si>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</si>
  <si>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</si>
  <si>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</si>
  <si>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</si>
  <si>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</si>
  <si>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</si>
  <si>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</si>
  <si>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</si>
  <si>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</si>
  <si>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</si>
  <si>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</si>
  <si>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</si>
  <si>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</si>
  <si>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</si>
  <si>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</si>
  <si>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</si>
  <si>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</si>
  <si>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</si>
  <si>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</si>
  <si>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</si>
  <si>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</si>
  <si>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</si>
  <si>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</si>
  <si>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</si>
  <si>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</si>
  <si>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</si>
  <si>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</si>
  <si>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</si>
  <si>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</si>
  <si>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</si>
  <si>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</si>
  <si>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</si>
  <si>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</si>
  <si>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</si>
  <si>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</si>
  <si>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</si>
  <si>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</si>
  <si>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</si>
  <si>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</si>
  <si>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</si>
  <si>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</si>
  <si>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</si>
  <si>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</si>
  <si>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</si>
  <si>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</si>
  <si>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</si>
  <si>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</si>
  <si>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</si>
  <si>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</si>
  <si>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</si>
  <si>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</si>
  <si>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</si>
  <si>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</si>
  <si>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</si>
  <si>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</si>
  <si>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</si>
  <si>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</si>
  <si>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</si>
  <si>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</si>
  <si>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</si>
  <si>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</si>
  <si>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</si>
  <si>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</si>
  <si>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</si>
  <si>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</si>
  <si>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</si>
  <si>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</si>
  <si>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</si>
  <si>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</si>
  <si>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</si>
  <si>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</si>
  <si>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</si>
  <si>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</si>
  <si>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</si>
  <si>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</si>
  <si>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</si>
  <si>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</si>
  <si>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</si>
  <si>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</si>
  <si>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</si>
  <si>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</si>
  <si>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</si>
  <si>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</si>
  <si>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</si>
  <si>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</si>
  <si>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</si>
  <si>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</si>
  <si>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</si>
  <si>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</si>
  <si>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</si>
  <si>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</si>
  <si>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</si>
  <si>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</si>
  <si>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</si>
  <si>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</si>
  <si>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</si>
  <si>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</si>
  <si>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</si>
  <si>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</si>
  <si>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</si>
  <si>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</si>
  <si>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</si>
  <si>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</si>
  <si>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</si>
  <si>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</si>
  <si>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</si>
  <si>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</si>
  <si>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</si>
  <si>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</si>
  <si>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</si>
  <si>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</si>
  <si>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</si>
  <si>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</si>
  <si>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</si>
  <si>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</si>
  <si>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</si>
  <si>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</si>
  <si>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</si>
  <si>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</si>
  <si>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</si>
  <si>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</si>
  <si>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</si>
  <si>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</si>
  <si>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</si>
  <si>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</si>
  <si>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</si>
  <si>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</si>
  <si>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</si>
  <si>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</si>
  <si>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</si>
  <si>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</si>
  <si>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</si>
  <si>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</si>
  <si>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</si>
  <si>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</si>
  <si>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</si>
  <si>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</si>
  <si>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</si>
  <si>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</si>
  <si>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</si>
  <si>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</si>
  <si>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</si>
  <si>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</si>
  <si>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</si>
  <si>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</si>
  <si>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</si>
  <si>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</si>
  <si>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</si>
  <si>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</si>
  <si>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</si>
  <si>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</si>
  <si>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</si>
  <si>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</si>
  <si>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</si>
  <si>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</si>
  <si>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</si>
  <si>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</si>
  <si>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</si>
  <si>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</si>
  <si>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</si>
  <si>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</si>
  <si>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</si>
  <si>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</si>
  <si>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</si>
  <si>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</si>
  <si>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</si>
  <si>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</si>
  <si>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</si>
  <si>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</si>
  <si>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</si>
  <si>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</si>
  <si>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</si>
  <si>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</si>
  <si>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</si>
  <si>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</si>
  <si>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</si>
  <si>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</si>
  <si>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</si>
  <si>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</si>
  <si>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</si>
  <si>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</si>
  <si>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</si>
  <si>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</si>
  <si>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</si>
  <si>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</si>
  <si>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</si>
  <si>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</si>
  <si>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</si>
  <si>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</si>
  <si>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</si>
  <si>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</si>
  <si>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</si>
  <si>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</si>
  <si>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</si>
  <si>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</si>
  <si>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</si>
  <si>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</si>
  <si>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</si>
  <si>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</si>
  <si>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</si>
  <si>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</si>
  <si>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</si>
  <si>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</si>
  <si>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</si>
  <si>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</si>
  <si>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</si>
  <si>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</si>
  <si>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</si>
  <si>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</si>
  <si>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</si>
  <si>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</si>
  <si>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</si>
  <si>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</si>
  <si>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</si>
  <si>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</si>
  <si>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</si>
  <si>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</si>
  <si>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</si>
  <si>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</si>
  <si>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</si>
  <si>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</si>
  <si>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</si>
  <si>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</si>
  <si>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</si>
  <si>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</si>
  <si>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</si>
  <si>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</si>
  <si>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</si>
  <si>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</si>
  <si>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</si>
  <si>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</si>
  <si>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</si>
  <si>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</si>
  <si>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</si>
  <si>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</si>
  <si>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</si>
  <si>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</si>
  <si>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</si>
  <si>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</si>
  <si>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</si>
  <si>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</si>
  <si>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</si>
  <si>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</si>
  <si>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</si>
  <si>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</si>
  <si>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</si>
  <si>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</si>
  <si>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</si>
  <si>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</si>
  <si>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</si>
  <si>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</si>
  <si>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</si>
  <si>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</si>
  <si>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</si>
  <si>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</si>
  <si>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</si>
  <si>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</si>
  <si>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</si>
  <si>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</si>
  <si>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</si>
  <si>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</si>
  <si>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</si>
  <si>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</si>
  <si>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</si>
  <si>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</si>
  <si>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</si>
  <si>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</si>
  <si>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</si>
  <si>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</si>
  <si>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</si>
  <si>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</si>
  <si>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</si>
  <si>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</si>
  <si>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</si>
  <si>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</si>
  <si>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</si>
  <si>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</si>
  <si>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</si>
  <si>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</si>
  <si>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</si>
  <si>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</si>
  <si>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</si>
  <si>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</si>
  <si>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</si>
  <si>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</si>
  <si>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</si>
  <si>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</si>
  <si>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</si>
  <si>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</si>
  <si>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</si>
  <si>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</si>
  <si>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</si>
  <si>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</si>
  <si>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</si>
  <si>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</si>
  <si>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</si>
  <si>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</si>
  <si>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</si>
  <si>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</si>
  <si>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</si>
  <si>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</si>
  <si>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</si>
  <si>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</si>
  <si>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</si>
  <si>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</si>
  <si>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</si>
  <si>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</si>
  <si>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</si>
  <si>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</si>
  <si>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</si>
  <si>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</si>
  <si>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</si>
  <si>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</si>
  <si>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</si>
  <si>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</si>
  <si>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</si>
  <si>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</si>
  <si>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</si>
  <si>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</si>
  <si>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</si>
  <si>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</si>
  <si>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</si>
  <si>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</si>
  <si>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</si>
  <si>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</si>
  <si>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</si>
  <si>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</si>
  <si>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</si>
  <si>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</si>
  <si>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</si>
  <si>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</si>
  <si>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</si>
  <si>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</si>
  <si>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</si>
  <si>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</si>
  <si>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</si>
  <si>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</si>
  <si>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</si>
  <si>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</si>
  <si>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</si>
  <si>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</si>
  <si>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</si>
  <si>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</si>
  <si>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</si>
  <si>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</si>
  <si>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</si>
  <si>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</si>
  <si>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</si>
  <si>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</si>
  <si>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</si>
  <si>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</si>
  <si>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</si>
  <si>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</si>
  <si>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</si>
  <si>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</si>
  <si>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</si>
  <si>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</si>
  <si>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</si>
  <si>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</si>
  <si>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</si>
  <si>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</si>
  <si>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</si>
  <si>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</si>
  <si>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</si>
  <si>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</si>
  <si>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</si>
  <si>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</si>
  <si>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</si>
  <si>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</si>
  <si>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</si>
  <si>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</si>
  <si>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</si>
  <si>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</si>
  <si>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</si>
  <si>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</si>
  <si>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</si>
  <si>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</si>
  <si>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</si>
  <si>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</si>
  <si>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</si>
  <si>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</si>
  <si>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</si>
  <si>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</si>
  <si>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</si>
  <si>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</si>
  <si>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</si>
  <si>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</si>
  <si>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</si>
  <si>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</si>
  <si>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</si>
  <si>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</si>
  <si>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</si>
  <si>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</si>
  <si>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</si>
  <si>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</si>
  <si>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</si>
  <si>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</si>
  <si>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</si>
  <si>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</si>
  <si>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</si>
  <si>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</si>
  <si>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</si>
  <si>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</si>
  <si>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</si>
  <si>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</si>
  <si>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</si>
  <si>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</si>
  <si>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</si>
  <si>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</si>
  <si>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</si>
  <si>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</si>
  <si>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</si>
  <si>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</si>
  <si>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</si>
  <si>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</si>
  <si>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</si>
  <si>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</si>
  <si>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</si>
  <si>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</si>
  <si>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</si>
  <si>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</si>
  <si>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</si>
  <si>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</si>
  <si>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</si>
  <si>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</si>
  <si>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</si>
  <si>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</si>
  <si>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</si>
  <si>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</si>
  <si>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</si>
  <si>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</si>
  <si>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</si>
  <si>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</si>
  <si>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</si>
  <si>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</si>
  <si>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</si>
  <si>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</si>
  <si>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</si>
  <si>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</si>
  <si>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</si>
  <si>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</si>
  <si>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</si>
  <si>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</si>
  <si>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</si>
  <si>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</si>
  <si>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</si>
  <si>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</si>
  <si>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</si>
  <si>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</si>
  <si>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</si>
  <si>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</si>
  <si>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</si>
  <si>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</si>
  <si>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</si>
  <si>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</si>
  <si>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</si>
  <si>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</si>
  <si>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</si>
  <si>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</si>
  <si>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</si>
  <si>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</si>
  <si>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</si>
  <si>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</si>
  <si>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</si>
  <si>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</si>
  <si>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</si>
  <si>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</si>
  <si>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</si>
  <si>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</si>
  <si>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</si>
  <si>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</si>
  <si>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</si>
  <si>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</si>
  <si>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</si>
  <si>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</si>
  <si>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</si>
  <si>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</si>
  <si>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</si>
  <si>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</si>
  <si>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</si>
  <si>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</si>
  <si>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</si>
  <si>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</si>
  <si>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</si>
  <si>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</si>
  <si>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</si>
  <si>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</si>
  <si>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</si>
  <si>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</si>
  <si>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</si>
  <si>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</si>
  <si>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</si>
  <si>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</si>
  <si>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</si>
  <si>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</si>
  <si>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</si>
  <si>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</si>
  <si>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</si>
  <si>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</si>
  <si>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</si>
  <si>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</si>
  <si>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</si>
  <si>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</si>
  <si>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</si>
  <si>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</si>
  <si>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</si>
  <si>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</si>
  <si>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</si>
  <si>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</si>
  <si>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</si>
  <si>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</si>
  <si>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</si>
  <si>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</si>
  <si>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</si>
  <si>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</si>
  <si>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</si>
  <si>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</si>
  <si>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</si>
  <si>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</si>
  <si>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</si>
  <si>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</si>
  <si>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</si>
  <si>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</si>
  <si>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</si>
  <si>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</si>
  <si>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</si>
  <si>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</si>
  <si>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</si>
  <si>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</si>
  <si>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</si>
  <si>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</si>
  <si>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</si>
  <si>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</si>
  <si>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</si>
  <si>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</si>
  <si>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</si>
  <si>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</si>
  <si>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</si>
  <si>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</si>
  <si>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</si>
  <si>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</si>
  <si>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</si>
  <si>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</si>
  <si>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</si>
  <si>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</si>
  <si>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</si>
  <si>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</si>
  <si>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</si>
  <si>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</si>
  <si>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</si>
  <si>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</si>
  <si>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</si>
  <si>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</si>
  <si>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</si>
  <si>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</si>
  <si>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</si>
  <si>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</si>
  <si>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</si>
  <si>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</si>
  <si>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</si>
  <si>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</si>
  <si>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</si>
  <si>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</si>
  <si>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</si>
  <si>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</si>
  <si>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</si>
  <si>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</si>
  <si>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</si>
  <si>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</si>
  <si>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</si>
  <si>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</si>
  <si>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</si>
  <si>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</si>
  <si>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</si>
  <si>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</si>
  <si>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</si>
  <si>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</si>
  <si>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</si>
  <si>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</si>
  <si>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</si>
  <si>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</si>
  <si>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</si>
  <si>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</si>
  <si>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</si>
  <si>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</si>
  <si>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</si>
  <si>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</si>
  <si>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</si>
  <si>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</si>
  <si>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</si>
  <si>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</si>
  <si>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</si>
  <si>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</si>
  <si>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</si>
  <si>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</si>
  <si>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</si>
  <si>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</si>
  <si>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</si>
  <si>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</si>
  <si>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</si>
  <si>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</si>
  <si>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</si>
  <si>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</si>
  <si>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</si>
  <si>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</si>
  <si>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</si>
  <si>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</si>
  <si>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</si>
  <si>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</si>
  <si>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</si>
  <si>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</si>
  <si>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</si>
  <si>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</si>
  <si>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</si>
  <si>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</si>
  <si>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</si>
  <si>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</si>
  <si>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</si>
  <si>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</si>
  <si>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</si>
  <si>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</si>
  <si>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</si>
  <si>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</si>
  <si>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</si>
  <si>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</si>
  <si>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</si>
  <si>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</si>
  <si>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</si>
  <si>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</si>
  <si>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</si>
  <si>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</si>
  <si>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</si>
  <si>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</si>
  <si>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</si>
  <si>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</si>
  <si>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</si>
  <si>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</si>
  <si>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</si>
  <si>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</si>
  <si>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</si>
  <si>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</si>
  <si>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</si>
  <si>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</si>
  <si>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</si>
  <si>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</si>
  <si>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</si>
  <si>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</si>
  <si>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</si>
  <si>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</si>
  <si>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</si>
  <si>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</si>
  <si>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</si>
  <si>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</si>
  <si>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</si>
  <si>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</si>
  <si>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</si>
  <si>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</si>
  <si>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</si>
  <si>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</si>
  <si>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</si>
  <si>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</si>
  <si>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</si>
  <si>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</si>
  <si>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</si>
  <si>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</si>
  <si>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</si>
  <si>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</si>
  <si>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</si>
  <si>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</si>
  <si>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</si>
  <si>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</si>
  <si>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</si>
  <si>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</si>
  <si>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</si>
  <si>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</si>
  <si>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</si>
  <si>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</si>
  <si>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</si>
  <si>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</si>
  <si>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</si>
  <si>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</si>
  <si>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</si>
  <si>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</si>
  <si>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</si>
  <si>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</si>
  <si>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</si>
  <si>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</si>
  <si>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</si>
  <si>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</si>
  <si>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</si>
  <si>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</si>
  <si>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</si>
  <si>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</si>
  <si>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</si>
  <si>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</si>
  <si>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</si>
  <si>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</si>
  <si>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</si>
  <si>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</si>
  <si>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</si>
  <si>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</si>
  <si>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</si>
  <si>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</si>
  <si>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</si>
  <si>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</si>
  <si>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</si>
  <si>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</si>
  <si>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</si>
  <si>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</si>
  <si>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</si>
  <si>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</si>
  <si>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</si>
  <si>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</si>
  <si>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</si>
  <si>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</si>
  <si>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</si>
  <si>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</si>
  <si>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</si>
  <si>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</si>
  <si>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</si>
  <si>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</si>
  <si>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</si>
  <si>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</si>
  <si>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</si>
  <si>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</si>
  <si>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</si>
  <si>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</si>
  <si>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</si>
  <si>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</si>
  <si>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</si>
  <si>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</si>
  <si>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</si>
  <si>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</si>
  <si>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</si>
  <si>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</si>
  <si>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</si>
  <si>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</si>
  <si>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</si>
  <si>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</si>
  <si>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</si>
  <si>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</si>
  <si>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</si>
  <si>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</si>
  <si>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</si>
  <si>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</si>
  <si>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</si>
  <si>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</si>
  <si>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</si>
  <si>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</si>
  <si>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</si>
  <si>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</si>
  <si>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</si>
  <si>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</si>
  <si>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</si>
  <si>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</si>
  <si>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</si>
  <si>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</si>
  <si>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</si>
  <si>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</si>
  <si>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</si>
  <si>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</si>
  <si>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</si>
  <si>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</si>
  <si>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</si>
  <si>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</si>
  <si>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</si>
  <si>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</si>
  <si>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</si>
  <si>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</si>
  <si>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</si>
  <si>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</si>
  <si>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</si>
  <si>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</si>
  <si>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</si>
  <si>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</si>
  <si>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</si>
  <si>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</si>
  <si>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</si>
  <si>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</si>
  <si>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</si>
  <si>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</si>
  <si>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</si>
  <si>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</si>
  <si>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</si>
  <si>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</si>
  <si>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</si>
  <si>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</si>
  <si>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</si>
  <si>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</si>
  <si>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</si>
  <si>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</si>
  <si>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</si>
  <si>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</si>
  <si>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</si>
  <si>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</si>
  <si>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</si>
  <si>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</si>
  <si>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</si>
  <si>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</si>
  <si>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</si>
  <si>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</si>
  <si>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</si>
  <si>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</si>
  <si>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</si>
  <si>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</si>
  <si>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</si>
  <si>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</si>
  <si>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</si>
  <si>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</si>
  <si>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</si>
  <si>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</si>
  <si>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</si>
  <si>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</si>
  <si>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</si>
  <si>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</si>
  <si>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</si>
  <si>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</si>
  <si>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</si>
  <si>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</si>
  <si>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</si>
  <si>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</si>
  <si>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</si>
  <si>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</si>
  <si>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</si>
  <si>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</si>
  <si>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</si>
  <si>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</si>
  <si>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</si>
  <si>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</si>
  <si>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</si>
  <si>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</si>
  <si>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</si>
  <si>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</si>
  <si>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</si>
  <si>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</si>
  <si>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</si>
  <si>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</si>
  <si>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</si>
  <si>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</si>
  <si>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</si>
  <si>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</si>
  <si>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</si>
  <si>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</si>
  <si>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</si>
  <si>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</si>
  <si>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</si>
  <si>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</si>
  <si>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</si>
  <si>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</si>
  <si>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</si>
  <si>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</si>
  <si>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</si>
  <si>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</si>
  <si>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</si>
  <si>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</si>
  <si>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</si>
  <si>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</si>
  <si>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</si>
  <si>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</si>
  <si>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</si>
  <si>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</si>
  <si>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</si>
  <si>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</si>
  <si>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</si>
  <si>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</si>
  <si>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</si>
  <si>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</si>
  <si>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</si>
  <si>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</si>
  <si>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</si>
  <si>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</si>
  <si>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</si>
  <si>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</si>
  <si>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</si>
  <si>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</si>
  <si>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</si>
  <si>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</si>
  <si>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</si>
  <si>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</si>
  <si>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</si>
  <si>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</si>
  <si>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</si>
  <si>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</si>
  <si>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</si>
  <si>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</si>
  <si>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</si>
  <si>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</si>
  <si>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</si>
  <si>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</si>
  <si>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</si>
  <si>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</si>
  <si>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</si>
  <si>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</si>
  <si>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</si>
  <si>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</si>
  <si>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</si>
  <si>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</si>
  <si>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</si>
  <si>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</si>
  <si>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</si>
  <si>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</si>
  <si>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</si>
  <si>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</si>
  <si>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</si>
  <si>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</si>
  <si>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</si>
  <si>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</si>
  <si>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</si>
  <si>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</si>
  <si>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</si>
  <si>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</si>
  <si>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</si>
  <si>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</si>
  <si>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</si>
  <si>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</si>
  <si>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</si>
  <si>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</si>
  <si>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</si>
  <si>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</si>
  <si>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</si>
  <si>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</si>
  <si>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</si>
  <si>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</si>
  <si>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</si>
  <si>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</si>
  <si>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</si>
  <si>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</si>
  <si>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</si>
  <si>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</si>
  <si>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</si>
  <si>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</si>
  <si>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</si>
  <si>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</si>
  <si>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</si>
  <si>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</si>
  <si>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</si>
  <si>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</si>
  <si>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</si>
  <si>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</si>
  <si>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</si>
  <si>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</si>
  <si>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</si>
  <si>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</si>
  <si>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</si>
  <si>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</si>
  <si>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</si>
  <si>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</si>
  <si>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</si>
  <si>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</si>
  <si>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</si>
  <si>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</si>
  <si>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</si>
  <si>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</si>
  <si>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</si>
  <si>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</si>
  <si>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</si>
  <si>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</si>
  <si>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</si>
  <si>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</si>
  <si>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</si>
  <si>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</si>
  <si>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</si>
  <si>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</si>
  <si>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</si>
  <si>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</si>
  <si>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</si>
  <si>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</si>
  <si>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</si>
  <si>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</si>
  <si>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</si>
  <si>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</si>
  <si>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</si>
  <si>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</si>
  <si>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</si>
  <si>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</si>
  <si>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</si>
  <si>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</si>
  <si>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</si>
  <si>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</si>
  <si>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</si>
  <si>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</si>
  <si>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</si>
  <si>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</si>
  <si>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</si>
  <si>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</si>
  <si>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</si>
  <si>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</si>
  <si>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</si>
  <si>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</si>
  <si>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</si>
  <si>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</si>
  <si>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</si>
  <si>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</si>
  <si>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</si>
  <si>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</si>
  <si>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</si>
  <si>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</si>
  <si>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</si>
  <si>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</si>
  <si>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</si>
  <si>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</si>
  <si>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</si>
  <si>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</si>
  <si>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</si>
  <si>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</si>
  <si>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</si>
  <si>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</si>
  <si>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</si>
  <si>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</si>
  <si>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</si>
  <si>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</si>
  <si>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</si>
  <si>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</si>
  <si>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</si>
  <si>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</si>
  <si>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</si>
  <si>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</si>
  <si>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</si>
  <si>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</si>
  <si>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</si>
  <si>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</si>
  <si>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</si>
  <si>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</si>
  <si>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</si>
  <si>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</si>
  <si>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</si>
  <si>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</si>
  <si>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</si>
  <si>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</si>
  <si>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</si>
  <si>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</si>
  <si>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</si>
  <si>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</si>
  <si>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</si>
  <si>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</si>
  <si>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</si>
  <si>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</si>
  <si>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</si>
  <si>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</si>
  <si>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</si>
  <si>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</si>
  <si>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</si>
  <si>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</si>
  <si>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</si>
  <si>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</si>
  <si>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</si>
  <si>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</si>
  <si>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</si>
  <si>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</si>
  <si>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</si>
  <si>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</si>
  <si>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</si>
  <si>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</si>
  <si>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</si>
  <si>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</si>
  <si>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</si>
  <si>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</si>
  <si>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</si>
  <si>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</si>
  <si>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</si>
  <si>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</si>
  <si>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</si>
  <si>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</si>
  <si>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</si>
  <si>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</si>
  <si>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</si>
  <si>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</si>
  <si>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</si>
  <si>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</si>
  <si>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</si>
  <si>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</si>
  <si>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</si>
  <si>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</si>
  <si>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</si>
  <si>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</si>
  <si>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</si>
  <si>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</si>
  <si>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</si>
  <si>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</si>
  <si>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</si>
  <si>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</si>
  <si>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</si>
  <si>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</si>
  <si>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</si>
  <si>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</si>
  <si>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</si>
  <si>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</si>
  <si>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</si>
  <si>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</si>
  <si>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</si>
  <si>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</si>
  <si>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</si>
  <si>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</si>
  <si>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</si>
  <si>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</si>
  <si>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</si>
  <si>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</si>
  <si>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</si>
  <si>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</si>
  <si>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</si>
  <si>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</si>
  <si>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</si>
  <si>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</si>
  <si>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</si>
  <si>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</si>
  <si>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</si>
  <si>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</si>
  <si>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</si>
  <si>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</si>
  <si>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</si>
  <si>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</si>
  <si>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</si>
  <si>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</si>
  <si>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</si>
  <si>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</si>
  <si>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</si>
  <si>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</si>
  <si>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</si>
  <si>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</si>
  <si>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</si>
  <si>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</si>
  <si>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</si>
  <si>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</si>
  <si>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</si>
  <si>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</si>
  <si>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</si>
  <si>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</si>
  <si>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</si>
  <si>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</si>
  <si>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</si>
  <si>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</si>
  <si>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</si>
  <si>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</si>
  <si>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</si>
  <si>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</si>
  <si>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</si>
  <si>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</si>
  <si>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</si>
  <si>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</si>
  <si>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</si>
  <si>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</si>
  <si>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</si>
  <si>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</si>
  <si>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</si>
  <si>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</si>
  <si>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</si>
  <si>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</si>
  <si>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</si>
  <si>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</si>
  <si>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</si>
  <si>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</si>
  <si>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</si>
  <si>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</si>
  <si>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</si>
  <si>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</si>
  <si>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</si>
  <si>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</si>
  <si>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</si>
  <si>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</si>
  <si>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</si>
  <si>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</si>
  <si>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</si>
  <si>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</si>
  <si>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</si>
  <si>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</si>
  <si>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</si>
  <si>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</si>
  <si>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</si>
  <si>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</si>
  <si>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</si>
  <si>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</si>
  <si>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</si>
  <si>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</si>
  <si>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</si>
  <si>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</si>
  <si>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</si>
  <si>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</si>
  <si>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</si>
  <si>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</si>
  <si>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</si>
  <si>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</si>
  <si>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</si>
  <si>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</si>
  <si>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</si>
  <si>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</si>
  <si>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</si>
  <si>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</si>
  <si>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</si>
  <si>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</si>
  <si>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</si>
  <si>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</si>
  <si>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</si>
  <si>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</si>
  <si>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</si>
  <si>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</si>
  <si>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</si>
  <si>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</si>
  <si>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</si>
  <si>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</si>
  <si>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</si>
  <si>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</si>
  <si>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</si>
  <si>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</si>
  <si>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</si>
  <si>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</si>
  <si>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</si>
  <si>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</si>
  <si>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</si>
  <si>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</si>
  <si>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</si>
  <si>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</si>
  <si>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</si>
  <si>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</si>
  <si>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</si>
  <si>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</si>
  <si>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</si>
  <si>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</si>
  <si>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</si>
  <si>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</si>
  <si>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</si>
  <si>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</si>
  <si>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</si>
  <si>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</si>
  <si>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</si>
  <si>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</si>
  <si>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</si>
  <si>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</si>
  <si>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</si>
  <si>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</si>
  <si>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</si>
  <si>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</si>
  <si>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</si>
  <si>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</si>
  <si>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</si>
  <si>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</si>
  <si>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</si>
  <si>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</si>
  <si>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</si>
  <si>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</si>
  <si>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</si>
  <si>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</si>
  <si>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</si>
  <si>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</si>
  <si>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</si>
  <si>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</si>
  <si>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</si>
  <si>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</si>
  <si>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</si>
  <si>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</si>
  <si>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</si>
  <si>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</si>
  <si>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</si>
  <si>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</si>
  <si>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</si>
  <si>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</si>
  <si>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</si>
  <si>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</si>
  <si>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</si>
  <si>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</si>
  <si>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</si>
  <si>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</si>
  <si>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</si>
  <si>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</si>
  <si>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</si>
  <si>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</si>
  <si>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</si>
  <si>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</si>
  <si>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</si>
  <si>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</si>
  <si>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</si>
  <si>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</si>
  <si>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</si>
  <si>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</si>
  <si>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</si>
  <si>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</si>
  <si>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</si>
  <si>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</si>
  <si>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</si>
  <si>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</si>
  <si>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</si>
  <si>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</si>
  <si>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</si>
  <si>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</si>
  <si>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</si>
  <si>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</si>
  <si>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</si>
  <si>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</si>
  <si>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</si>
  <si>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</si>
  <si>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</si>
  <si>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</si>
  <si>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</si>
  <si>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</si>
  <si>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</si>
  <si>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</si>
  <si>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</si>
  <si>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</si>
  <si>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</si>
  <si>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</si>
  <si>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</si>
  <si>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</si>
  <si>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</si>
  <si>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</si>
  <si>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</si>
  <si>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</si>
  <si>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</si>
  <si>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</si>
  <si>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</si>
  <si>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</si>
  <si>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</si>
  <si>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</si>
  <si>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</si>
  <si>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</si>
  <si>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</si>
  <si>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</si>
  <si>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</si>
  <si>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</si>
  <si>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</si>
  <si>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</si>
  <si>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</si>
  <si>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</si>
  <si>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</si>
  <si>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</si>
  <si>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</si>
  <si>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</si>
  <si>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</si>
  <si>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</si>
  <si>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</si>
  <si>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</si>
  <si>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</si>
  <si>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</si>
  <si>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</si>
  <si>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</si>
  <si>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</si>
  <si>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</si>
  <si>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</si>
  <si>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</si>
  <si>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</si>
  <si>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</si>
  <si>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</si>
  <si>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</si>
  <si>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</si>
  <si>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</si>
  <si>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</si>
  <si>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</si>
  <si>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</si>
  <si>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</si>
  <si>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</si>
  <si>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</si>
  <si>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</si>
  <si>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</si>
  <si>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</si>
  <si>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</si>
  <si>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</si>
  <si>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</si>
  <si>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</si>
  <si>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</si>
  <si>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</si>
  <si>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</si>
  <si>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</si>
  <si>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</si>
  <si>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</si>
  <si>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</si>
  <si>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</si>
  <si>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</si>
  <si>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</si>
  <si>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</si>
  <si>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</si>
  <si>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</si>
  <si>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</si>
  <si>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</si>
  <si>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</si>
  <si>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</si>
  <si>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</si>
  <si>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</si>
  <si>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</si>
  <si>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</si>
  <si>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</si>
  <si>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</si>
  <si>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</si>
  <si>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</si>
  <si>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</si>
  <si>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</si>
  <si>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</si>
  <si>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</si>
  <si>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</si>
  <si>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</si>
  <si>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</si>
  <si>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</si>
  <si>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</si>
  <si>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</si>
  <si>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</si>
  <si>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</si>
  <si>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</si>
  <si>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</si>
  <si>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</si>
  <si>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</si>
  <si>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</si>
  <si>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</si>
  <si>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</si>
  <si>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</si>
  <si>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</si>
  <si>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</si>
  <si>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</si>
  <si>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</si>
  <si>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</si>
  <si>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</si>
  <si>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</si>
  <si>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</si>
  <si>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</si>
  <si>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</si>
  <si>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</si>
  <si>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</si>
  <si>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</si>
  <si>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</si>
  <si>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</si>
  <si>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</si>
  <si>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</si>
  <si>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</si>
  <si>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</si>
  <si>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</si>
  <si>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</si>
  <si>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</si>
  <si>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</si>
  <si>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</si>
  <si>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</si>
  <si>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</si>
  <si>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</si>
  <si>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</si>
  <si>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</si>
  <si>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</si>
  <si>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</si>
  <si>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</si>
  <si>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</si>
  <si>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</si>
  <si>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</si>
  <si>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</si>
  <si>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</si>
  <si>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</si>
  <si>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</si>
  <si>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</si>
  <si>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</si>
  <si>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</si>
  <si>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</si>
  <si>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</si>
  <si>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</si>
  <si>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</si>
  <si>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</si>
  <si>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</si>
  <si>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</si>
  <si>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</si>
  <si>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</si>
  <si>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</si>
  <si>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</si>
  <si>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</si>
  <si>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</si>
  <si>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</si>
  <si>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</si>
  <si>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</si>
  <si>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</si>
  <si>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</si>
  <si>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</si>
  <si>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</si>
  <si>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</si>
  <si>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</si>
  <si>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</si>
  <si>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</si>
  <si>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</si>
  <si>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</si>
  <si>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</si>
  <si>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</si>
  <si>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</si>
  <si>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</si>
  <si>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</si>
  <si>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</si>
  <si>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</si>
  <si>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</si>
  <si>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</si>
  <si>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</si>
  <si>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</si>
  <si>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</si>
  <si>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</si>
  <si>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</si>
  <si>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</si>
  <si>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</si>
  <si>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</si>
  <si>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</si>
  <si>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</si>
  <si>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</si>
  <si>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</si>
  <si>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</si>
  <si>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</si>
  <si>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</si>
  <si>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</si>
  <si>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</si>
  <si>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</si>
  <si>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</si>
  <si>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</si>
  <si>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</si>
  <si>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</si>
  <si>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</si>
  <si>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</si>
  <si>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</si>
  <si>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</si>
  <si>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</si>
  <si>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</si>
  <si>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</si>
  <si>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</si>
  <si>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</si>
  <si>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</si>
  <si>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</si>
  <si>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</si>
  <si>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</si>
  <si>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</si>
  <si>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</si>
  <si>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</si>
  <si>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</si>
  <si>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</si>
  <si>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</si>
  <si>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</si>
  <si>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</si>
  <si>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</si>
  <si>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</si>
  <si>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</si>
  <si>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</si>
  <si>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</si>
  <si>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</si>
  <si>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</si>
  <si>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</si>
  <si>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</si>
  <si>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</si>
  <si>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</si>
  <si>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</si>
  <si>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</si>
  <si>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</si>
  <si>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</si>
  <si>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</si>
  <si>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</si>
  <si>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</si>
  <si>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</si>
  <si>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</si>
  <si>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</si>
  <si>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</si>
  <si>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</si>
  <si>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</si>
  <si>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</si>
  <si>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</si>
  <si>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</si>
  <si>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</si>
  <si>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</si>
  <si>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</si>
  <si>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</si>
  <si>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</si>
  <si>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</si>
  <si>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</si>
  <si>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</si>
  <si>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</si>
  <si>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</si>
  <si>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</si>
  <si>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</si>
  <si>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</si>
  <si>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</si>
  <si>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</si>
  <si>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</si>
  <si>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</si>
  <si>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</si>
  <si>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</si>
  <si>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</si>
  <si>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</si>
  <si>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</si>
  <si>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</si>
  <si>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</si>
  <si>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</si>
  <si>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</si>
  <si>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</si>
  <si>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</si>
  <si>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</si>
  <si>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</si>
  <si>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</si>
  <si>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</si>
  <si>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</si>
  <si>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</si>
  <si>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</si>
  <si>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</si>
  <si>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</si>
  <si>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</si>
  <si>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</si>
  <si>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</si>
  <si>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</si>
  <si>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</si>
  <si>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</si>
  <si>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</si>
  <si>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</si>
  <si>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</si>
  <si>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</si>
  <si>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</si>
  <si>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</si>
  <si>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</si>
  <si>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</si>
  <si>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</si>
  <si>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</si>
  <si>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</si>
  <si>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</si>
  <si>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</si>
  <si>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</si>
  <si>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</si>
  <si>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</si>
  <si>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</si>
  <si>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</si>
  <si>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</si>
  <si>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</si>
  <si>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</si>
  <si>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</si>
  <si>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</si>
  <si>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</si>
  <si>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</si>
  <si>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</si>
  <si>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</si>
  <si>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</si>
  <si>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</si>
  <si>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</si>
  <si>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</si>
  <si>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</si>
  <si>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</si>
  <si>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</si>
  <si>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</si>
  <si>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</si>
  <si>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</si>
  <si>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</si>
  <si>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</si>
  <si>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</si>
  <si>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</si>
  <si>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</si>
  <si>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</si>
  <si>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</si>
  <si>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</si>
  <si>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</si>
  <si>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</si>
  <si>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</si>
  <si>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</si>
  <si>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</si>
  <si>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</si>
  <si>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</si>
  <si>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</si>
  <si>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</si>
  <si>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</si>
  <si>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</si>
  <si>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</si>
  <si>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</si>
  <si>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</si>
  <si>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</si>
  <si>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</si>
  <si>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</si>
  <si>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</si>
  <si>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</si>
  <si>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</si>
  <si>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</si>
  <si>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</si>
  <si>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</si>
  <si>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</si>
  <si>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</si>
  <si>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</si>
  <si>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</si>
  <si>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</si>
  <si>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</si>
  <si>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</si>
  <si>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</si>
  <si>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</si>
  <si>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</si>
  <si>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</si>
  <si>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</si>
  <si>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</si>
  <si>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</si>
  <si>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</si>
  <si>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</si>
  <si>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</si>
  <si>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</si>
  <si>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</si>
  <si>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</si>
  <si>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</si>
  <si>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</si>
  <si>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</si>
  <si>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</si>
  <si>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</si>
  <si>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</si>
  <si>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</si>
  <si>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</si>
  <si>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</si>
  <si>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</si>
  <si>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</si>
  <si>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</si>
  <si>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</si>
  <si>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</si>
  <si>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</si>
  <si>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</si>
  <si>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</si>
  <si>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</si>
  <si>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</si>
  <si>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</si>
  <si>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</si>
  <si>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</si>
  <si>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</si>
  <si>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</si>
  <si>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</si>
  <si>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</si>
  <si>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</si>
  <si>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</si>
  <si>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</si>
  <si>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</si>
  <si>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</si>
  <si>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</si>
  <si>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</si>
  <si>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</si>
  <si>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</si>
  <si>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</si>
  <si>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</si>
  <si>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</si>
  <si>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</si>
  <si>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</si>
  <si>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</si>
  <si>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</si>
  <si>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</si>
  <si>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</si>
  <si>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</si>
  <si>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</si>
  <si>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</si>
  <si>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</si>
  <si>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</si>
  <si>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</si>
  <si>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</si>
  <si>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</si>
  <si>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</si>
  <si>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</si>
  <si>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</si>
  <si>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</si>
  <si>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</si>
  <si>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</si>
  <si>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</si>
  <si>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</si>
  <si>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</si>
  <si>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</si>
  <si>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</si>
  <si>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</si>
  <si>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</si>
  <si>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</si>
  <si>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</si>
  <si>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</si>
  <si>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</si>
  <si>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</si>
  <si>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</si>
  <si>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</si>
  <si>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</si>
  <si>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</si>
  <si>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</si>
  <si>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</si>
  <si>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</si>
  <si>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</si>
  <si>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</si>
  <si>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</si>
  <si>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</si>
  <si>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</si>
  <si>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</si>
  <si>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</si>
  <si>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</si>
  <si>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</si>
  <si>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</si>
  <si>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</si>
  <si>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</si>
  <si>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</si>
  <si>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</si>
  <si>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</si>
  <si>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</si>
  <si>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</si>
  <si>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</si>
  <si>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</si>
  <si>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</si>
  <si>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</si>
  <si>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</si>
  <si>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</si>
  <si>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</si>
  <si>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</si>
  <si>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</si>
  <si>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</si>
  <si>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</si>
  <si>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</si>
  <si>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</si>
  <si>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</si>
  <si>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</si>
  <si>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</si>
  <si>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</si>
  <si>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</si>
  <si>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</si>
  <si>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</si>
  <si>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</si>
  <si>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</si>
  <si>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</si>
  <si>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</si>
  <si>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</si>
  <si>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</si>
  <si>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</si>
  <si>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</si>
  <si>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</si>
  <si>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</si>
  <si>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</si>
  <si>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</si>
  <si>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</si>
  <si>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</si>
  <si>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</si>
  <si>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</si>
  <si>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</si>
  <si>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</si>
  <si>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</si>
  <si>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</si>
  <si>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</si>
  <si>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</si>
  <si>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</si>
  <si>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</si>
  <si>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</si>
  <si>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</si>
  <si>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</si>
  <si>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</si>
  <si>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</si>
  <si>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</si>
  <si>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</si>
  <si>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</si>
  <si>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</si>
  <si>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</si>
  <si>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</si>
  <si>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</si>
  <si>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</si>
  <si>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</si>
  <si>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</si>
  <si>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</si>
  <si>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</si>
  <si>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</si>
  <si>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</si>
  <si>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</si>
  <si>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</si>
  <si>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</si>
  <si>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</si>
  <si>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</si>
  <si>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</si>
  <si>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</si>
  <si>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</si>
  <si>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</si>
  <si>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</si>
  <si>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</si>
  <si>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</si>
  <si>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</si>
  <si>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</si>
  <si>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</si>
  <si>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</si>
  <si>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</si>
  <si>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</si>
  <si>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</si>
  <si>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</si>
  <si>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</si>
  <si>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</si>
  <si>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</si>
  <si>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</si>
  <si>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</si>
  <si>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</si>
  <si>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</si>
  <si>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</si>
  <si>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</si>
  <si>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</si>
  <si>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</si>
  <si>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</si>
  <si>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</si>
  <si>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</si>
  <si>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</si>
  <si>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</si>
  <si>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</si>
  <si>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</si>
  <si>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</si>
  <si>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</si>
  <si>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</si>
  <si>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</si>
  <si>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</si>
  <si>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</si>
  <si>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</si>
  <si>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</si>
  <si>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</si>
  <si>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</si>
  <si>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</si>
  <si>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</si>
  <si>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</si>
  <si>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</si>
  <si>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</si>
  <si>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</si>
  <si>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</si>
  <si>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</si>
  <si>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</si>
  <si>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</si>
  <si>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</si>
  <si>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</si>
  <si>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</si>
  <si>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</si>
  <si>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</si>
  <si>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</si>
  <si>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</si>
  <si>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</si>
  <si>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</si>
  <si>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</si>
  <si>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</si>
  <si>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</si>
  <si>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</si>
  <si>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</si>
  <si>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</si>
  <si>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</si>
  <si>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</si>
  <si>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</si>
  <si>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</si>
  <si>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</si>
  <si>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</si>
  <si>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</si>
  <si>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</si>
  <si>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</si>
  <si>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</si>
  <si>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</si>
  <si>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</si>
  <si>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</si>
  <si>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</si>
  <si>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</si>
  <si>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</si>
  <si>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</si>
  <si>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</si>
  <si>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</si>
  <si>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</si>
  <si>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</si>
  <si>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</si>
  <si>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</si>
  <si>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</si>
  <si>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</si>
  <si>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</si>
  <si>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</si>
  <si>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</si>
  <si>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</si>
  <si>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</si>
  <si>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</si>
  <si>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</si>
  <si>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</si>
  <si>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</si>
  <si>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</si>
  <si>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</si>
  <si>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</si>
  <si>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</si>
  <si>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</si>
  <si>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</si>
  <si>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</si>
  <si>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</si>
  <si>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</si>
  <si>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</si>
  <si>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</si>
  <si>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</si>
  <si>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</si>
  <si>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</si>
  <si>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</si>
  <si>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</si>
  <si>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</si>
  <si>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</si>
  <si>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</si>
  <si>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</si>
  <si>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</si>
  <si>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</si>
  <si>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</si>
  <si>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</si>
  <si>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</si>
  <si>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</si>
  <si>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</si>
  <si>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</si>
  <si>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</si>
  <si>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</si>
  <si>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</si>
  <si>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</si>
  <si>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</si>
  <si>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</si>
  <si>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</si>
  <si>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</si>
  <si>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</si>
  <si>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</si>
  <si>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</si>
  <si>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</si>
  <si>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</si>
  <si>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</si>
  <si>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</si>
  <si>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</si>
  <si>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</si>
  <si>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</si>
  <si>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</si>
  <si>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</si>
  <si>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</si>
  <si>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</si>
  <si>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</si>
  <si>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</si>
  <si>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</si>
  <si>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</si>
  <si>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</si>
  <si>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</si>
  <si>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</si>
  <si>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</si>
  <si>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</si>
  <si>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</si>
  <si>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</si>
  <si>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</si>
  <si>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</si>
  <si>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</si>
  <si>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</si>
  <si>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</si>
  <si>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</si>
  <si>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</si>
  <si>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</si>
  <si>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</si>
  <si>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</si>
  <si>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</si>
  <si>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</si>
  <si>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</si>
  <si>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</si>
  <si>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</si>
  <si>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</si>
  <si>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</si>
  <si>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</si>
  <si>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</si>
  <si>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</si>
  <si>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</si>
  <si>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</si>
  <si>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</si>
  <si>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</si>
  <si>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</si>
  <si>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</si>
  <si>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</si>
  <si>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</si>
  <si>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</si>
  <si>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</si>
  <si>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</si>
  <si>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</si>
  <si>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</si>
  <si>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</si>
  <si>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</si>
  <si>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</si>
  <si>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</si>
  <si>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</si>
  <si>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</si>
  <si>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</si>
  <si>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</si>
  <si>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</si>
  <si>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</si>
  <si>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</si>
  <si>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</si>
  <si>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</si>
  <si>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</si>
  <si>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</si>
  <si>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</si>
  <si>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</si>
  <si>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</si>
  <si>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</si>
  <si>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</si>
  <si>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</si>
  <si>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</si>
  <si>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</si>
  <si>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</si>
  <si>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</si>
  <si>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</si>
  <si>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</si>
  <si>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</si>
  <si>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</si>
  <si>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</si>
  <si>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</si>
  <si>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</si>
  <si>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</si>
  <si>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</si>
  <si>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</si>
  <si>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</si>
  <si>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</si>
  <si>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</si>
  <si>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</si>
  <si>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</si>
  <si>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</si>
  <si>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</si>
  <si>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</si>
  <si>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</si>
  <si>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</si>
  <si>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</si>
  <si>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</si>
  <si>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</si>
  <si>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</si>
  <si>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</si>
  <si>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</si>
  <si>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</si>
  <si>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</si>
  <si>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</si>
  <si>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</si>
  <si>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</si>
  <si>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</si>
  <si>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</si>
  <si>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</si>
  <si>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</si>
  <si>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</si>
  <si>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</si>
  <si>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</si>
  <si>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</si>
  <si>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</si>
  <si>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</si>
  <si>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</si>
  <si>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</si>
  <si>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</si>
  <si>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</si>
  <si>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</si>
  <si>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</si>
  <si>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</si>
  <si>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</si>
  <si>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</si>
  <si>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</si>
  <si>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</si>
  <si>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</si>
  <si>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</si>
  <si>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</si>
  <si>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</si>
  <si>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</si>
  <si>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</si>
  <si>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</si>
  <si>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</si>
  <si>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</si>
  <si>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</si>
  <si>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</si>
  <si>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</si>
  <si>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</si>
  <si>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</si>
  <si>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</si>
  <si>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</si>
  <si>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</si>
  <si>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</si>
  <si>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</si>
  <si>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</si>
  <si>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</si>
  <si>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</si>
  <si>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</si>
  <si>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</si>
  <si>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</si>
  <si>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</si>
  <si>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</si>
  <si>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</si>
  <si>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</si>
  <si>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</si>
  <si>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</si>
  <si>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</si>
  <si>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</si>
  <si>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</si>
  <si>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</si>
  <si>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</si>
  <si>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</si>
  <si>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</si>
  <si>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</si>
  <si>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</si>
  <si>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</si>
  <si>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</si>
  <si>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</si>
  <si>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</si>
  <si>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</si>
  <si>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</si>
  <si>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</si>
  <si>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</si>
  <si>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</si>
  <si>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</si>
  <si>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</si>
  <si>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</si>
  <si>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</si>
  <si>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</si>
  <si>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</si>
  <si>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</si>
  <si>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</si>
  <si>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</si>
  <si>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</si>
  <si>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</si>
  <si>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</si>
  <si>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</si>
  <si>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</si>
  <si>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</si>
  <si>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</si>
  <si>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</si>
  <si>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</si>
  <si>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</si>
  <si>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</si>
  <si>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</si>
  <si>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</si>
  <si>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</si>
  <si>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</si>
  <si>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</si>
  <si>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</si>
  <si>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</si>
  <si>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</si>
  <si>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</si>
  <si>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</si>
  <si>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</si>
  <si>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</si>
  <si>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</si>
  <si>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</si>
  <si>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</si>
  <si>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</si>
  <si>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</si>
  <si>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</si>
  <si>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</si>
  <si>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</si>
  <si>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</si>
  <si>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</si>
  <si>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</si>
  <si>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</si>
  <si>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</si>
  <si>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</si>
  <si>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</si>
  <si>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</si>
  <si>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</si>
  <si>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</si>
  <si>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</si>
  <si>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</si>
  <si>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</si>
  <si>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</si>
  <si>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</si>
  <si>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</si>
  <si>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</si>
  <si>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</si>
  <si>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</si>
  <si>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</si>
  <si>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</si>
  <si>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</si>
  <si>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</si>
  <si>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</si>
  <si>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</si>
  <si>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</si>
  <si>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</si>
  <si>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</si>
  <si>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</si>
  <si>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</si>
  <si>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</si>
  <si>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</si>
  <si>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</si>
  <si>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</si>
  <si>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</si>
  <si>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</si>
  <si>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</si>
  <si>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</si>
  <si>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</si>
  <si>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</si>
  <si>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</si>
  <si>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</si>
  <si>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</si>
  <si>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</si>
  <si>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</si>
  <si>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</si>
  <si>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</si>
  <si>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</si>
  <si>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</si>
  <si>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</si>
  <si>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</si>
  <si>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</si>
  <si>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</si>
  <si>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</si>
  <si>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</si>
  <si>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</si>
  <si>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</si>
  <si>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</si>
  <si>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</si>
  <si>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</si>
  <si>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</si>
  <si>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</si>
  <si>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</si>
  <si>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</si>
  <si>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</si>
  <si>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</si>
  <si>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</si>
  <si>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</si>
  <si>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</si>
  <si>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</si>
  <si>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</si>
  <si>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</si>
  <si>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</si>
  <si>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</si>
  <si>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</si>
  <si>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</si>
  <si>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</si>
  <si>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</si>
  <si>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</si>
  <si>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</si>
  <si>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</si>
  <si>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</si>
  <si>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</si>
  <si>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</si>
  <si>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</si>
  <si>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</si>
  <si>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</si>
  <si>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</si>
  <si>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</si>
  <si>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</si>
  <si>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</si>
  <si>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</si>
  <si>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</si>
  <si>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</si>
  <si>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</si>
  <si>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</si>
  <si>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</si>
  <si>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</si>
  <si>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</si>
  <si>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</si>
  <si>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</si>
  <si>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</si>
  <si>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</si>
  <si>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</si>
  <si>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</si>
  <si>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</si>
  <si>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</si>
  <si>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</si>
  <si>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</si>
  <si>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</si>
  <si>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</si>
  <si>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</si>
  <si>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</si>
  <si>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</si>
  <si>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</si>
  <si>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</si>
  <si>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</si>
  <si>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</si>
  <si>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</si>
  <si>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</si>
  <si>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</si>
  <si>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</si>
  <si>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</si>
  <si>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</si>
  <si>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</si>
  <si>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</si>
  <si>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</si>
  <si>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</si>
  <si>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</si>
  <si>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</si>
  <si>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</si>
  <si>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</si>
  <si>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</si>
  <si>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</si>
  <si>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</si>
  <si>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</si>
  <si>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</si>
  <si>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</si>
  <si>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</si>
  <si>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</si>
  <si>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</si>
  <si>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</si>
  <si>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</si>
  <si>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</si>
  <si>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</si>
  <si>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</si>
  <si>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</si>
  <si>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</si>
  <si>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</si>
  <si>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</si>
  <si>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</si>
  <si>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</si>
  <si>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</si>
  <si>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</si>
  <si>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</si>
  <si>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</si>
  <si>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</si>
  <si>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</si>
  <si>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</si>
  <si>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</si>
  <si>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</si>
  <si>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</si>
  <si>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</si>
  <si>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</si>
  <si>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</si>
  <si>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</si>
  <si>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</si>
  <si>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</si>
  <si>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</si>
  <si>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</si>
  <si>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</si>
  <si>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</si>
  <si>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</si>
  <si>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</si>
  <si>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</si>
  <si>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</si>
  <si>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</si>
  <si>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</si>
  <si>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</si>
  <si>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</si>
  <si>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</si>
  <si>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</si>
  <si>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</si>
  <si>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</si>
  <si>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</si>
  <si>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</si>
  <si>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</si>
  <si>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</si>
  <si>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</si>
  <si>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</si>
  <si>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</si>
  <si>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</si>
  <si>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</si>
  <si>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</si>
  <si>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</si>
  <si>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</si>
  <si>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</si>
  <si>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</si>
  <si>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</si>
  <si>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</si>
  <si>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</si>
  <si>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</si>
  <si>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</si>
  <si>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</si>
  <si>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</si>
  <si>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</si>
  <si>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</si>
  <si>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</si>
  <si>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</si>
  <si>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</si>
  <si>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</si>
  <si>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</si>
  <si>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</si>
  <si>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</si>
  <si>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</si>
  <si>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</si>
  <si>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</si>
  <si>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</si>
  <si>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</si>
  <si>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</si>
  <si>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</si>
  <si>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</si>
  <si>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</si>
  <si>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</si>
  <si>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</si>
  <si>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</si>
  <si>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</si>
  <si>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</si>
  <si>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</si>
  <si>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</si>
  <si>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</si>
  <si>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</si>
  <si>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</si>
  <si>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</si>
  <si>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</si>
  <si>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</si>
  <si>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</si>
  <si>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</si>
  <si>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</si>
  <si>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</si>
  <si>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</si>
  <si>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</si>
  <si>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</si>
  <si>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</si>
  <si>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</si>
  <si>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</si>
  <si>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</si>
  <si>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</si>
  <si>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</si>
  <si>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</si>
  <si>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</si>
  <si>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</si>
  <si>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</si>
  <si>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</si>
  <si>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</si>
  <si>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</si>
  <si>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</si>
  <si>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</si>
  <si>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</si>
  <si>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</si>
  <si>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</si>
  <si>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</si>
  <si>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</si>
  <si>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</si>
  <si>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</si>
  <si>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</si>
  <si>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</si>
  <si>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</si>
  <si>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</si>
  <si>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</si>
  <si>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</si>
  <si>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</si>
  <si>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</si>
  <si>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</si>
  <si>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</si>
  <si>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</si>
  <si>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</si>
  <si>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</si>
  <si>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</si>
  <si>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</si>
  <si>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</si>
  <si>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</si>
  <si>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</si>
  <si>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</si>
  <si>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</si>
  <si>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</si>
  <si>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</si>
  <si>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</si>
  <si>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</si>
  <si>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</si>
  <si>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</si>
  <si>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</si>
  <si>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</si>
  <si>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</si>
  <si>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</si>
  <si>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</si>
  <si>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</si>
  <si>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</si>
  <si>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</si>
  <si>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</si>
  <si>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</si>
  <si>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</si>
  <si>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</si>
  <si>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</si>
  <si>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</si>
  <si>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</si>
  <si>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</si>
  <si>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</si>
  <si>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</si>
  <si>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</si>
  <si>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</si>
  <si>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</si>
  <si>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</si>
  <si>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</si>
  <si>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</si>
  <si>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</si>
  <si>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</si>
  <si>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</si>
  <si>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</si>
  <si>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</si>
  <si>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</si>
  <si>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</si>
  <si>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</si>
  <si>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</si>
  <si>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</si>
  <si>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</si>
  <si>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</si>
  <si>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</si>
  <si>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</si>
  <si>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</si>
  <si>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</si>
  <si>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</si>
  <si>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</si>
  <si>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</si>
  <si>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</si>
  <si>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</si>
  <si>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</si>
  <si>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</si>
  <si>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</si>
  <si>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</si>
  <si>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</si>
  <si>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</si>
  <si>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</si>
  <si>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</si>
  <si>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</si>
  <si>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</si>
  <si>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</si>
  <si>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</si>
  <si>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</si>
  <si>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</si>
  <si>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</si>
  <si>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</si>
  <si>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</si>
  <si>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</si>
  <si>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</si>
  <si>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</si>
  <si>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</si>
  <si>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</si>
  <si>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</si>
  <si>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</si>
  <si>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</si>
  <si>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</si>
  <si>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</si>
  <si>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</si>
  <si>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</si>
  <si>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</si>
  <si>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</si>
  <si>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</si>
  <si>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</si>
  <si>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</si>
  <si>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</si>
  <si>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</si>
  <si>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</si>
  <si>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</si>
  <si>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</si>
  <si>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</si>
  <si>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</si>
  <si>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</si>
  <si>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</si>
  <si>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</si>
  <si>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</si>
  <si>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</si>
  <si>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</si>
  <si>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</si>
  <si>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</si>
  <si>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</si>
  <si>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</si>
  <si>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</si>
  <si>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</si>
  <si>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</si>
  <si>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</si>
  <si>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</si>
  <si>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</si>
  <si>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</si>
  <si>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</si>
  <si>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</si>
  <si>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</si>
  <si>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</si>
  <si>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</si>
  <si>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</si>
  <si>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</si>
  <si>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</si>
  <si>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</si>
  <si>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</si>
  <si>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</si>
  <si>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</si>
  <si>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</si>
  <si>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</si>
  <si>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</si>
  <si>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</si>
  <si>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</si>
  <si>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</si>
  <si>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</si>
  <si>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</si>
  <si>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</si>
  <si>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</si>
  <si>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</si>
  <si>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</si>
  <si>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</si>
  <si>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</si>
  <si>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</si>
  <si>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</si>
  <si>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</si>
  <si>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</si>
  <si>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</si>
  <si>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</si>
  <si>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</si>
  <si>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</si>
  <si>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</si>
  <si>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</si>
  <si>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</si>
  <si>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</si>
  <si>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</si>
  <si>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</si>
  <si>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</si>
  <si>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</si>
  <si>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</si>
  <si>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</si>
  <si>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</si>
  <si>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</si>
  <si>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</si>
  <si>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</si>
  <si>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</si>
  <si>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</si>
  <si>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</si>
  <si>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</si>
  <si>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</si>
  <si>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</si>
  <si>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</si>
  <si>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</si>
  <si>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</si>
  <si>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</si>
  <si>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</si>
  <si>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</si>
  <si>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</si>
  <si>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</si>
  <si>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</si>
  <si>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</si>
  <si>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</si>
  <si>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</si>
  <si>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</si>
  <si>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</si>
  <si>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</si>
  <si>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</si>
  <si>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</si>
  <si>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</si>
  <si>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</si>
  <si>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</si>
  <si>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</si>
  <si>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</si>
  <si>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</si>
  <si>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</si>
  <si>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</si>
  <si>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</si>
  <si>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</si>
  <si>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</si>
  <si>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</si>
  <si>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</si>
  <si>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</si>
  <si>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</si>
  <si>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</si>
  <si>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</si>
  <si>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</si>
  <si>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</si>
  <si>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</si>
  <si>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</si>
  <si>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</si>
  <si>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</si>
  <si>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</si>
  <si>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</si>
  <si>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</si>
  <si>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</si>
  <si>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</si>
  <si>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</si>
  <si>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</si>
  <si>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</si>
  <si>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</si>
  <si>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</si>
  <si>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</si>
  <si>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</si>
  <si>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</si>
  <si>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</si>
  <si>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</si>
  <si>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</si>
  <si>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</si>
  <si>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</si>
  <si>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</si>
  <si>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</si>
  <si>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</si>
  <si>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</si>
  <si>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LEZE A LABARTHE / LEZE</t>
  </si>
  <si>
    <t>LA LEZE</t>
  </si>
  <si>
    <t>05165000</t>
  </si>
  <si>
    <t>18310006400033</t>
  </si>
  <si>
    <t>Agence de l'Eau Adour-Garonne</t>
  </si>
  <si>
    <t>34255833500077</t>
  </si>
  <si>
    <t>AQUASCOP BIOLOGIE site de Monptellier</t>
  </si>
  <si>
    <t>IBMR-20-M10</t>
  </si>
  <si>
    <t>JOYCE LAMBERT, AXEL BERGEON</t>
  </si>
  <si>
    <t>IBMR standard</t>
  </si>
  <si>
    <t>DROITE</t>
  </si>
  <si>
    <t>ETIAGE NORMAL</t>
  </si>
  <si>
    <t>ENSOLEILLE</t>
  </si>
  <si>
    <t>FAIBLE</t>
  </si>
  <si>
    <t>PARTIELLEMENT</t>
  </si>
  <si>
    <t>Odeur d'eau usée.</t>
  </si>
  <si>
    <t>absent</t>
  </si>
  <si>
    <t>NEWCOD (Dasygloea)</t>
  </si>
  <si>
    <t>Dasygloea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</si>
</sst>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2">
      <selection activeCell="K98" sqref="K9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571049</v>
      </c>
      <c r="G10" s="113"/>
      <c r="H10" s="114"/>
    </row>
    <row r="11" spans="1:8" ht="15">
      <c r="A11" s="10" t="s">
        <v>2277</v>
      </c>
      <c r="B11" s="47">
        <v>44012</v>
      </c>
      <c r="D11" s="10" t="s">
        <v>2280</v>
      </c>
      <c r="E11" s="52">
        <v>6262672</v>
      </c>
      <c r="G11" s="113"/>
      <c r="H11" s="114"/>
    </row>
    <row r="12" spans="1:8" ht="15">
      <c r="A12" s="10" t="s">
        <v>2283</v>
      </c>
      <c r="B12" s="52" t="s">
        <v>5294</v>
      </c>
      <c r="D12" s="10" t="s">
        <v>2281</v>
      </c>
      <c r="E12" s="52">
        <v>571132</v>
      </c>
      <c r="G12" s="115"/>
      <c r="H12" s="116"/>
    </row>
    <row r="13" spans="1:5" ht="17.25" customHeight="1" thickBot="1">
      <c r="A13" s="2"/>
      <c r="B13" s="55"/>
      <c r="D13" s="10" t="s">
        <v>2282</v>
      </c>
      <c r="E13" s="52">
        <v>6262740</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571049</v>
      </c>
    </row>
    <row r="18" spans="1:3" ht="15">
      <c r="A18" s="123"/>
      <c r="B18" s="49" t="s">
        <v>2267</v>
      </c>
      <c r="C18" s="61">
        <f>E11</f>
        <v>6262672</v>
      </c>
    </row>
    <row r="19" spans="1:2" ht="15">
      <c r="A19" s="3" t="s">
        <v>2063</v>
      </c>
      <c r="B19" s="29">
        <v>172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85</v>
      </c>
      <c r="D35" s="28" t="s">
        <v>2284</v>
      </c>
      <c r="E35" s="32">
        <v>15</v>
      </c>
    </row>
    <row r="36" spans="1:5" s="7" customFormat="1" ht="15" customHeight="1">
      <c r="A36" s="5" t="s">
        <v>2113</v>
      </c>
      <c r="B36" s="30">
        <v>85</v>
      </c>
      <c r="C36" s="6"/>
      <c r="D36" s="8" t="s">
        <v>2112</v>
      </c>
      <c r="E36" s="30">
        <v>15</v>
      </c>
    </row>
    <row r="37" spans="1:5" s="7" customFormat="1" ht="15" customHeight="1">
      <c r="A37" s="5" t="s">
        <v>2111</v>
      </c>
      <c r="B37" s="30">
        <v>6.7</v>
      </c>
      <c r="C37" s="6"/>
      <c r="D37" s="8" t="s">
        <v>2110</v>
      </c>
      <c r="E37" s="30">
        <v>6.7</v>
      </c>
    </row>
    <row r="38" spans="1:5" s="7" customFormat="1" ht="15" customHeight="1">
      <c r="A38" s="5" t="s">
        <v>2115</v>
      </c>
      <c r="B38" s="30">
        <v>6</v>
      </c>
      <c r="C38" s="6"/>
      <c r="D38" s="8" t="s">
        <v>2115</v>
      </c>
      <c r="E38" s="30">
        <v>2</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4</v>
      </c>
      <c r="C58" s="6"/>
      <c r="D58" s="10" t="s">
        <v>2094</v>
      </c>
      <c r="E58" s="9">
        <v>5</v>
      </c>
    </row>
    <row r="59" spans="1:5" s="15" customFormat="1" ht="15">
      <c r="A59" s="3" t="s">
        <v>2093</v>
      </c>
      <c r="B59" s="9">
        <v>3</v>
      </c>
      <c r="C59" s="6"/>
      <c r="D59" s="10" t="s">
        <v>2093</v>
      </c>
      <c r="E59" s="9">
        <v>2</v>
      </c>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5</v>
      </c>
      <c r="C74" s="6"/>
      <c r="D74" s="10" t="s">
        <v>2082</v>
      </c>
      <c r="E74" s="9">
        <v>4</v>
      </c>
    </row>
    <row r="75" spans="1:5" s="15" customFormat="1" ht="15">
      <c r="A75" s="3" t="s">
        <v>2081</v>
      </c>
      <c r="B75" s="9">
        <v>2</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3</v>
      </c>
      <c r="C84" s="6"/>
      <c r="D84" s="10" t="s">
        <v>2074</v>
      </c>
      <c r="E84" s="9">
        <v>2</v>
      </c>
    </row>
    <row r="85" spans="1:5" s="15" customFormat="1" ht="15">
      <c r="A85" s="3" t="s">
        <v>2073</v>
      </c>
      <c r="B85" s="9"/>
      <c r="C85" s="6"/>
      <c r="D85" s="10" t="s">
        <v>2073</v>
      </c>
      <c r="E85" s="9"/>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v>1</v>
      </c>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35"/>
      <c r="F98" s="35" t="s">
        <v>2290</v>
      </c>
      <c r="G98" s="79"/>
      <c r="H98" s="80"/>
    </row>
    <row r="99" spans="1:8" ht="15">
      <c r="A99" s="33" t="s">
        <v>5304</v>
      </c>
      <c r="B99" s="20" t="s">
        <v>5305</v>
      </c>
      <c r="C99" s="21">
        <v>44835</v>
      </c>
      <c r="D99" s="34">
        <v>0.01</v>
      </c>
      <c r="E99" s="35"/>
      <c r="F99" s="35" t="s">
        <v>2290</v>
      </c>
      <c r="G99" s="79" t="s">
        <v>5305</v>
      </c>
      <c r="H99" s="80">
        <v>44835</v>
      </c>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35"/>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c r="E101" s="35">
        <v>0.01</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0.2</v>
      </c>
      <c r="E102" s="35"/>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0.5</v>
      </c>
      <c r="E103" s="35">
        <v>0.1</v>
      </c>
      <c r="F103" s="35" t="s">
        <v>2290</v>
      </c>
      <c r="G103" s="79"/>
      <c r="H103" s="80"/>
    </row>
    <row r="104" spans="1:8" ht="15">
      <c r="A104" s="33" t="s">
        <v>431</v>
      </c>
      <c r="B104" s="20" t="str">
        <f>IF(A104="NEWCOD",IF(ISBLANK(G104),"renseigner le champ 'Nouveau taxon'",G104),VLOOKUP(A104,'Ref Taxo'!A:B,2,FALSE))</f>
        <v>Cinclidotus danubicus</v>
      </c>
      <c r="C104" s="21">
        <f>IF(A104="NEWCOD",IF(ISBLANK(H104),"NoCod",H104),VLOOKUP(A104,'Ref Taxo'!A:D,4,FALSE))</f>
        <v>1319</v>
      </c>
      <c r="D104" s="34">
        <v>0.01</v>
      </c>
      <c r="E104" s="35"/>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0.01</v>
      </c>
      <c r="E105" s="35">
        <v>0.01</v>
      </c>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35"/>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5</v>
      </c>
      <c r="E107" s="35">
        <v>1.5</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0.05</v>
      </c>
      <c r="E108" s="35"/>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0.05</v>
      </c>
      <c r="E109" s="35">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0.01</v>
      </c>
      <c r="E110" s="35">
        <v>0.01</v>
      </c>
      <c r="F110" s="35" t="s">
        <v>2290</v>
      </c>
      <c r="G110" s="79"/>
      <c r="H110" s="80"/>
    </row>
    <row r="111" spans="1:8" ht="15">
      <c r="A111" s="33" t="s">
        <v>1234</v>
      </c>
      <c r="B111" s="20" t="str">
        <f>IF(A111="NEWCOD",IF(ISBLANK(G111),"renseigner le champ 'Nouveau taxon'",G111),VLOOKUP(A111,'Ref Taxo'!A:B,2,FALSE))</f>
        <v>Nasturtium officinale</v>
      </c>
      <c r="C111" s="21">
        <f>IF(A111="NEWCOD",IF(ISBLANK(H111),"NoCod",H111),VLOOKUP(A111,'Ref Taxo'!A:D,4,FALSE))</f>
        <v>1763</v>
      </c>
      <c r="D111" s="34">
        <v>0.01</v>
      </c>
      <c r="E111" s="35"/>
      <c r="F111" s="35" t="s">
        <v>2290</v>
      </c>
      <c r="G111" s="79"/>
      <c r="H111" s="80"/>
    </row>
    <row r="112" spans="1:8" ht="15">
      <c r="A112" s="33" t="s">
        <v>1798</v>
      </c>
      <c r="B112" s="20" t="str">
        <f>IF(A112="NEWCOD",IF(ISBLANK(G112),"renseigner le champ 'Nouveau taxon'",G112),VLOOKUP(A112,'Ref Taxo'!A:B,2,FALSE))</f>
        <v>Scirpus</v>
      </c>
      <c r="C112" s="21">
        <f>IF(A112="NEWCOD",IF(ISBLANK(H112),"NoCod",H112),VLOOKUP(A112,'Ref Taxo'!A:D,4,FALSE))</f>
        <v>1515</v>
      </c>
      <c r="D112" s="34">
        <v>0.01</v>
      </c>
      <c r="E112" s="35"/>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v>0.02</v>
      </c>
      <c r="E113" s="35">
        <v>0.01</v>
      </c>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c r="E114" s="35">
        <v>0.01</v>
      </c>
      <c r="F114" s="35" t="s">
        <v>2290</v>
      </c>
      <c r="G114" s="79"/>
      <c r="H114" s="80"/>
    </row>
    <row r="115" spans="1:8" ht="15">
      <c r="A115" s="33" t="s">
        <v>661</v>
      </c>
      <c r="B115" s="20" t="str">
        <f>IF(A115="NEWCOD",IF(ISBLANK(G115),"renseigner le champ 'Nouveau taxon'",G115),VLOOKUP(A115,'Ref Taxo'!A:B,2,FALSE))</f>
        <v>Equisetum arvense</v>
      </c>
      <c r="C115" s="21">
        <f>IF(A115="NEWCOD",IF(ISBLANK(H115),"NoCod",H115),VLOOKUP(A115,'Ref Taxo'!A:D,4,FALSE))</f>
        <v>1384</v>
      </c>
      <c r="D115" s="34">
        <v>0.01</v>
      </c>
      <c r="E115" s="35">
        <v>0.01</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2020-11-25T17:05:08Z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