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67950" sheetId="2" r:id="rId2"/>
    <sheet name="Mises à jour" sheetId="3" r:id="rId3"/>
  </sheets>
  <definedNames/>
  <calcPr calcId="145621"/>
</workbook>
</file>

<file path=xl/sharedStrings.xml><?xml version="1.0" encoding="utf-8"?>
<sst xmlns="http://schemas.openxmlformats.org/spreadsheetml/2006/main" count="6460" uniqueCount="5310">
  <si>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</si>
  <si>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</si>
  <si>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</si>
  <si>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</si>
  <si>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</si>
  <si>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</si>
  <si>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</si>
  <si>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</si>
  <si>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</si>
  <si>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</si>
  <si>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</si>
  <si>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</si>
  <si>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</si>
  <si>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</si>
  <si>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</si>
  <si>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</si>
  <si>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</si>
  <si>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</si>
  <si>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</si>
  <si>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</si>
  <si>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</si>
  <si>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</si>
  <si>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</si>
  <si>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</si>
  <si>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</si>
  <si>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</si>
  <si>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</si>
  <si>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</si>
  <si>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</si>
  <si>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</si>
  <si>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</si>
  <si>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</si>
  <si>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</si>
  <si>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</si>
  <si>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</si>
  <si>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</si>
  <si>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</si>
  <si>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</si>
  <si>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</si>
  <si>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</si>
  <si>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</si>
  <si>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</si>
  <si>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</si>
  <si>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</si>
  <si>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</si>
  <si>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</si>
  <si>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</si>
  <si>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</si>
  <si>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</si>
  <si>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</si>
  <si>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</si>
  <si>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</si>
  <si>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</si>
  <si>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</si>
  <si>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</si>
  <si>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</si>
  <si>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</si>
  <si>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</si>
  <si>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</si>
  <si>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</si>
  <si>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</si>
  <si>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</si>
  <si>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</si>
  <si>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</si>
  <si>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</si>
  <si>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</si>
  <si>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</si>
  <si>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</si>
  <si>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</si>
  <si>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</si>
  <si>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</si>
  <si>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</si>
  <si>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</si>
  <si>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</si>
  <si>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</si>
  <si>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</si>
  <si>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</si>
  <si>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</si>
  <si>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</si>
  <si>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</si>
  <si>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</si>
  <si>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</si>
  <si>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</si>
  <si>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</si>
  <si>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</si>
  <si>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</si>
  <si>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</si>
  <si>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</si>
  <si>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</si>
  <si>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</si>
  <si>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</si>
  <si>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</si>
  <si>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</si>
  <si>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</si>
  <si>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</si>
  <si>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</si>
  <si>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</si>
  <si>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</si>
  <si>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</si>
  <si>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</si>
  <si>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</si>
  <si>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</si>
  <si>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</si>
  <si>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</si>
  <si>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</si>
  <si>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</si>
  <si>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</si>
  <si>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</si>
  <si>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</si>
  <si>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</si>
  <si>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</si>
  <si>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</si>
  <si>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</si>
  <si>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</si>
  <si>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</si>
  <si>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</si>
  <si>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</si>
  <si>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</si>
  <si>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</si>
  <si>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</si>
  <si>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</si>
  <si>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</si>
  <si>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</si>
  <si>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</si>
  <si>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</si>
  <si>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</si>
  <si>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</si>
  <si>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</si>
  <si>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</si>
  <si>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</si>
  <si>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</si>
  <si>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</si>
  <si>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</si>
  <si>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</si>
  <si>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</si>
  <si>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</si>
  <si>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</si>
  <si>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</si>
  <si>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</si>
  <si>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</si>
  <si>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</si>
  <si>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</si>
  <si>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</si>
  <si>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</si>
  <si>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</si>
  <si>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</si>
  <si>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</si>
  <si>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</si>
  <si>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</si>
  <si>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</si>
  <si>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</si>
  <si>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</si>
  <si>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</si>
  <si>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</si>
  <si>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</si>
  <si>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</si>
  <si>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</si>
  <si>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</si>
  <si>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</si>
  <si>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</si>
  <si>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</si>
  <si>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</si>
  <si>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</si>
  <si>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</si>
  <si>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</si>
  <si>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</si>
  <si>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</si>
  <si>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</si>
  <si>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</si>
  <si>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</si>
  <si>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</si>
  <si>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</si>
  <si>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</si>
  <si>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</si>
  <si>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</si>
  <si>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</si>
  <si>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</si>
  <si>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</si>
  <si>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</si>
  <si>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</si>
  <si>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</si>
  <si>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</si>
  <si>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</si>
  <si>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</si>
  <si>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</si>
  <si>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</si>
  <si>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</si>
  <si>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</si>
  <si>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</si>
  <si>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</si>
  <si>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</si>
  <si>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</si>
  <si>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</si>
  <si>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</si>
  <si>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</si>
  <si>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</si>
  <si>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</si>
  <si>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</si>
  <si>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</si>
  <si>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</si>
  <si>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</si>
  <si>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</si>
  <si>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</si>
  <si>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</si>
  <si>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</si>
  <si>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</si>
  <si>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</si>
  <si>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</si>
  <si>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</si>
  <si>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</si>
  <si>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</si>
  <si>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</si>
  <si>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</si>
  <si>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</si>
  <si>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</si>
  <si>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</si>
  <si>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</si>
  <si>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</si>
  <si>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</si>
  <si>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</si>
  <si>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</si>
  <si>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</si>
  <si>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</si>
  <si>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</si>
  <si>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</si>
  <si>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</si>
  <si>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</si>
  <si>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</si>
  <si>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</si>
  <si>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</si>
  <si>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</si>
  <si>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</si>
  <si>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</si>
  <si>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</si>
  <si>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</si>
  <si>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</si>
  <si>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</si>
  <si>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</si>
  <si>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</si>
  <si>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</si>
  <si>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</si>
  <si>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</si>
  <si>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</si>
  <si>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</si>
  <si>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</si>
  <si>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</si>
  <si>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</si>
  <si>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</si>
  <si>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</si>
  <si>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</si>
  <si>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</si>
  <si>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</si>
  <si>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</si>
  <si>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</si>
  <si>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</si>
  <si>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</si>
  <si>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</si>
  <si>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</si>
  <si>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</si>
  <si>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</si>
  <si>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</si>
  <si>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</si>
  <si>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</si>
  <si>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</si>
  <si>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</si>
  <si>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</si>
  <si>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</si>
  <si>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</si>
  <si>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</si>
  <si>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</si>
  <si>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</si>
  <si>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</si>
  <si>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</si>
  <si>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</si>
  <si>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</si>
  <si>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</si>
  <si>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</si>
  <si>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</si>
  <si>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</si>
  <si>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</si>
  <si>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</si>
  <si>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</si>
  <si>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</si>
  <si>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</si>
  <si>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</si>
  <si>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</si>
  <si>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</si>
  <si>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</si>
  <si>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</si>
  <si>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</si>
  <si>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</si>
  <si>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</si>
  <si>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</si>
  <si>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</si>
  <si>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</si>
  <si>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</si>
  <si>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</si>
  <si>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</si>
  <si>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</si>
  <si>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</si>
  <si>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</si>
  <si>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</si>
  <si>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</si>
  <si>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</si>
  <si>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</si>
  <si>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</si>
  <si>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</si>
  <si>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</si>
  <si>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</si>
  <si>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</si>
  <si>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</si>
  <si>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</si>
  <si>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</si>
  <si>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</si>
  <si>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</si>
  <si>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</si>
  <si>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</si>
  <si>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</si>
  <si>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</si>
  <si>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</si>
  <si>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</si>
  <si>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</si>
  <si>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</si>
  <si>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</si>
  <si>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</si>
  <si>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</si>
  <si>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</si>
  <si>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</si>
  <si>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</si>
  <si>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</si>
  <si>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</si>
  <si>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</si>
  <si>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</si>
  <si>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</si>
  <si>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</si>
  <si>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</si>
  <si>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</si>
  <si>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</si>
  <si>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</si>
  <si>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</si>
  <si>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</si>
  <si>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</si>
  <si>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</si>
  <si>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</si>
  <si>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</si>
  <si>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</si>
  <si>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</si>
  <si>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</si>
  <si>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</si>
  <si>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</si>
  <si>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</si>
  <si>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</si>
  <si>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</si>
  <si>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</si>
  <si>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</si>
  <si>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</si>
  <si>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</si>
  <si>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</si>
  <si>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</si>
  <si>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</si>
  <si>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</si>
  <si>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</si>
  <si>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</si>
  <si>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</si>
  <si>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</si>
  <si>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</si>
  <si>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</si>
  <si>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</si>
  <si>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</si>
  <si>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</si>
  <si>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</si>
  <si>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</si>
  <si>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</si>
  <si>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</si>
  <si>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</si>
  <si>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</si>
  <si>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</si>
  <si>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</si>
  <si>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</si>
  <si>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</si>
  <si>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</si>
  <si>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</si>
  <si>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</si>
  <si>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</si>
  <si>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</si>
  <si>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</si>
  <si>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</si>
  <si>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</si>
  <si>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</si>
  <si>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</si>
  <si>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</si>
  <si>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</si>
  <si>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</si>
  <si>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</si>
  <si>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</si>
  <si>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</si>
  <si>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</si>
  <si>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</si>
  <si>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</si>
  <si>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</si>
  <si>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</si>
  <si>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</si>
  <si>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</si>
  <si>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</si>
  <si>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</si>
  <si>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</si>
  <si>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</si>
  <si>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</si>
  <si>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</si>
  <si>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</si>
  <si>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</si>
  <si>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</si>
  <si>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</si>
  <si>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</si>
  <si>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</si>
  <si>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</si>
  <si>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</si>
  <si>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</si>
  <si>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</si>
  <si>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</si>
  <si>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</si>
  <si>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</si>
  <si>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</si>
  <si>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</si>
  <si>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</si>
  <si>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</si>
  <si>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</si>
  <si>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</si>
  <si>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</si>
  <si>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</si>
  <si>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</si>
  <si>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</si>
  <si>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</si>
  <si>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</si>
  <si>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</si>
  <si>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</si>
  <si>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</si>
  <si>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</si>
  <si>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</si>
  <si>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</si>
  <si>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</si>
  <si>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</si>
  <si>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</si>
  <si>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</si>
  <si>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</si>
  <si>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</si>
  <si>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</si>
  <si>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</si>
  <si>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</si>
  <si>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</si>
  <si>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</si>
  <si>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</si>
  <si>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</si>
  <si>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</si>
  <si>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</si>
  <si>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</si>
  <si>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</si>
  <si>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</si>
  <si>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</si>
  <si>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</si>
  <si>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</si>
  <si>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</si>
  <si>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</si>
  <si>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</si>
  <si>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</si>
  <si>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</si>
  <si>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</si>
  <si>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</si>
  <si>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</si>
  <si>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</si>
  <si>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</si>
  <si>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</si>
  <si>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</si>
  <si>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</si>
  <si>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</si>
  <si>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</si>
  <si>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</si>
  <si>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</si>
  <si>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</si>
  <si>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</si>
  <si>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</si>
  <si>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</si>
  <si>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</si>
  <si>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</si>
  <si>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</si>
  <si>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</si>
  <si>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</si>
  <si>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</si>
  <si>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</si>
  <si>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</si>
  <si>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</si>
  <si>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</si>
  <si>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</si>
  <si>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</si>
  <si>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</si>
  <si>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</si>
  <si>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</si>
  <si>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</si>
  <si>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</si>
  <si>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</si>
  <si>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</si>
  <si>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</si>
  <si>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</si>
  <si>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</si>
  <si>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</si>
  <si>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</si>
  <si>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</si>
  <si>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</si>
  <si>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</si>
  <si>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</si>
  <si>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</si>
  <si>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</si>
  <si>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</si>
  <si>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</si>
  <si>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</si>
  <si>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</si>
  <si>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</si>
  <si>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</si>
  <si>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</si>
  <si>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</si>
  <si>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</si>
  <si>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</si>
  <si>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</si>
  <si>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</si>
  <si>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</si>
  <si>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</si>
  <si>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</si>
  <si>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</si>
  <si>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</si>
  <si>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</si>
  <si>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</si>
  <si>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</si>
  <si>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</si>
  <si>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</si>
  <si>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</si>
  <si>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</si>
  <si>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</si>
  <si>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</si>
  <si>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</si>
  <si>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</si>
  <si>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</si>
  <si>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</si>
  <si>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</si>
  <si>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</si>
  <si>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</si>
  <si>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</si>
  <si>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</si>
  <si>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</si>
  <si>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</si>
  <si>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</si>
  <si>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</si>
  <si>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</si>
  <si>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</si>
  <si>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</si>
  <si>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</si>
  <si>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</si>
  <si>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</si>
  <si>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</si>
  <si>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</si>
  <si>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</si>
  <si>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</si>
  <si>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</si>
  <si>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</si>
  <si>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</si>
  <si>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</si>
  <si>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</si>
  <si>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</si>
  <si>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</si>
  <si>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</si>
  <si>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</si>
  <si>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</si>
  <si>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</si>
  <si>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</si>
  <si>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</si>
  <si>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</si>
  <si>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</si>
  <si>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</si>
  <si>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</si>
  <si>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</si>
  <si>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</si>
  <si>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</si>
  <si>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</si>
  <si>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</si>
  <si>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</si>
  <si>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</si>
  <si>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</si>
  <si>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</si>
  <si>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</si>
  <si>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</si>
  <si>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</si>
  <si>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</si>
  <si>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</si>
  <si>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</si>
  <si>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</si>
  <si>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</si>
  <si>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</si>
  <si>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</si>
  <si>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</si>
  <si>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</si>
  <si>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</si>
  <si>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</si>
  <si>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</si>
  <si>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</si>
  <si>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</si>
  <si>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</si>
  <si>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</si>
  <si>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</si>
  <si>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</si>
  <si>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</si>
  <si>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</si>
  <si>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</si>
  <si>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</si>
  <si>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</si>
  <si>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</si>
  <si>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</si>
  <si>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</si>
  <si>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</si>
  <si>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</si>
  <si>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</si>
  <si>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</si>
  <si>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</si>
  <si>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</si>
  <si>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</si>
  <si>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</si>
  <si>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</si>
  <si>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</si>
  <si>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</si>
  <si>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</si>
  <si>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</si>
  <si>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</si>
  <si>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</si>
  <si>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</si>
  <si>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</si>
  <si>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</si>
  <si>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</si>
  <si>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</si>
  <si>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</si>
  <si>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</si>
  <si>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</si>
  <si>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</si>
  <si>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</si>
  <si>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</si>
  <si>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</si>
  <si>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</si>
  <si>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</si>
  <si>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</si>
  <si>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</si>
  <si>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</si>
  <si>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</si>
  <si>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</si>
  <si>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</si>
  <si>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</si>
  <si>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</si>
  <si>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</si>
  <si>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</si>
  <si>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</si>
  <si>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</si>
  <si>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</si>
  <si>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</si>
  <si>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</si>
  <si>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</si>
  <si>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</si>
  <si>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</si>
  <si>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</si>
  <si>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</si>
  <si>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</si>
  <si>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</si>
  <si>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</si>
  <si>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</si>
  <si>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</si>
  <si>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</si>
  <si>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</si>
  <si>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</si>
  <si>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</si>
  <si>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</si>
  <si>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</si>
  <si>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</si>
  <si>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</si>
  <si>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</si>
  <si>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</si>
  <si>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</si>
  <si>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</si>
  <si>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</si>
  <si>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</si>
  <si>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</si>
  <si>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</si>
  <si>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</si>
  <si>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</si>
  <si>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</si>
  <si>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</si>
  <si>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</si>
  <si>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</si>
  <si>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</si>
  <si>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</si>
  <si>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</si>
  <si>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</si>
  <si>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</si>
  <si>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</si>
  <si>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</si>
  <si>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</si>
  <si>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</si>
  <si>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</si>
  <si>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</si>
  <si>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</si>
  <si>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</si>
  <si>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</si>
  <si>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</si>
  <si>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</si>
  <si>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</si>
  <si>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</si>
  <si>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</si>
  <si>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</si>
  <si>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</si>
  <si>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</si>
  <si>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</si>
  <si>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</si>
  <si>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</si>
  <si>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</si>
  <si>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</si>
  <si>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</si>
  <si>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</si>
  <si>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</si>
  <si>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</si>
  <si>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</si>
  <si>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</si>
  <si>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</si>
  <si>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</si>
  <si>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</si>
  <si>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</si>
  <si>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</si>
  <si>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</si>
  <si>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</si>
  <si>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</si>
  <si>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</si>
  <si>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</si>
  <si>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</si>
  <si>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</si>
  <si>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</si>
  <si>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</si>
  <si>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</si>
  <si>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</si>
  <si>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</si>
  <si>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</si>
  <si>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</si>
  <si>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</si>
  <si>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</si>
  <si>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</si>
  <si>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</si>
  <si>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</si>
  <si>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</si>
  <si>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</si>
  <si>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</si>
  <si>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</si>
  <si>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</si>
  <si>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</si>
  <si>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</si>
  <si>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</si>
  <si>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</si>
  <si>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</si>
  <si>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</si>
  <si>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</si>
  <si>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</si>
  <si>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</si>
  <si>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</si>
  <si>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</si>
  <si>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</si>
  <si>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</si>
  <si>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</si>
  <si>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</si>
  <si>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</si>
  <si>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</si>
  <si>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</si>
  <si>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</si>
  <si>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</si>
  <si>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</si>
  <si>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</si>
  <si>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</si>
  <si>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</si>
  <si>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</si>
  <si>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</si>
  <si>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</si>
  <si>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</si>
  <si>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</si>
  <si>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</si>
  <si>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</si>
  <si>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</si>
  <si>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</si>
  <si>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</si>
  <si>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</si>
  <si>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</si>
  <si>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</si>
  <si>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</si>
  <si>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</si>
  <si>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</si>
  <si>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</si>
  <si>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</si>
  <si>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</si>
  <si>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</si>
  <si>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</si>
  <si>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</si>
  <si>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</si>
  <si>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</si>
  <si>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</si>
  <si>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</si>
  <si>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</si>
  <si>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</si>
  <si>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</si>
  <si>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</si>
  <si>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</si>
  <si>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</si>
  <si>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</si>
  <si>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</si>
  <si>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</si>
  <si>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</si>
  <si>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</si>
  <si>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</si>
  <si>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</si>
  <si>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</si>
  <si>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</si>
  <si>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</si>
  <si>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</si>
  <si>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</si>
  <si>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</si>
  <si>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</si>
  <si>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</si>
  <si>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</si>
  <si>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</si>
  <si>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</si>
  <si>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</si>
  <si>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</si>
  <si>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</si>
  <si>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</si>
  <si>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</si>
  <si>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</si>
  <si>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</si>
  <si>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</si>
  <si>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</si>
  <si>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</si>
  <si>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</si>
  <si>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</si>
  <si>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</si>
  <si>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</si>
  <si>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</si>
  <si>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</si>
  <si>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</si>
  <si>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</si>
  <si>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</si>
  <si>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</si>
  <si>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</si>
  <si>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</si>
  <si>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</si>
  <si>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</si>
  <si>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</si>
  <si>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</si>
  <si>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</si>
  <si>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</si>
  <si>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</si>
  <si>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</si>
  <si>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</si>
  <si>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</si>
  <si>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</si>
  <si>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</si>
  <si>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</si>
  <si>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</si>
  <si>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</si>
  <si>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</si>
  <si>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</si>
  <si>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</si>
  <si>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</si>
  <si>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</si>
  <si>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</si>
  <si>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</si>
  <si>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</si>
  <si>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</si>
  <si>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</si>
  <si>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</si>
  <si>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</si>
  <si>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</si>
  <si>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</si>
  <si>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</si>
  <si>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</si>
  <si>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</si>
  <si>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</si>
  <si>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</si>
  <si>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</si>
  <si>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</si>
  <si>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</si>
  <si>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</si>
  <si>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</si>
  <si>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</si>
  <si>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</si>
  <si>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</si>
  <si>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</si>
  <si>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</si>
  <si>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</si>
  <si>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</si>
  <si>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</si>
  <si>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</si>
  <si>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</si>
  <si>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</si>
  <si>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</si>
  <si>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</si>
  <si>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</si>
  <si>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</si>
  <si>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</si>
  <si>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</si>
  <si>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</si>
  <si>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</si>
  <si>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</si>
  <si>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</si>
  <si>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</si>
  <si>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</si>
  <si>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</si>
  <si>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</si>
  <si>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</si>
  <si>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</si>
  <si>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</si>
  <si>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</si>
  <si>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</si>
  <si>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</si>
  <si>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</si>
  <si>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</si>
  <si>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</si>
  <si>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</si>
  <si>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</si>
  <si>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</si>
  <si>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</si>
  <si>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</si>
  <si>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</si>
  <si>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</si>
  <si>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</si>
  <si>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</si>
  <si>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</si>
  <si>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</si>
  <si>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</si>
  <si>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</si>
  <si>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</si>
  <si>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</si>
  <si>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</si>
  <si>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</si>
  <si>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</si>
  <si>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</si>
  <si>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</si>
  <si>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</si>
  <si>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</si>
  <si>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</si>
  <si>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</si>
  <si>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</si>
  <si>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</si>
  <si>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</si>
  <si>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</si>
  <si>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</si>
  <si>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</si>
  <si>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</si>
  <si>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</si>
  <si>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</si>
  <si>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</si>
  <si>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</si>
  <si>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</si>
  <si>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</si>
  <si>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</si>
  <si>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</si>
  <si>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</si>
  <si>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</si>
  <si>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</si>
  <si>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</si>
  <si>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</si>
  <si>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</si>
  <si>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</si>
  <si>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</si>
  <si>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</si>
  <si>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</si>
  <si>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</si>
  <si>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</si>
  <si>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</si>
  <si>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</si>
  <si>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</si>
  <si>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</si>
  <si>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</si>
  <si>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</si>
  <si>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</si>
  <si>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</si>
  <si>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</si>
  <si>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</si>
  <si>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</si>
  <si>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</si>
  <si>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</si>
  <si>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</si>
  <si>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</si>
  <si>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</si>
  <si>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</si>
  <si>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</si>
  <si>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</si>
  <si>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</si>
  <si>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</si>
  <si>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</si>
  <si>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</si>
  <si>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</si>
  <si>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</si>
  <si>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</si>
  <si>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</si>
  <si>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</si>
  <si>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</si>
  <si>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</si>
  <si>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</si>
  <si>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</si>
  <si>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</si>
  <si>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</si>
  <si>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</si>
  <si>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</si>
  <si>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</si>
  <si>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</si>
  <si>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</si>
  <si>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</si>
  <si>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</si>
  <si>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</si>
  <si>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</si>
  <si>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</si>
  <si>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</si>
  <si>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</si>
  <si>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</si>
  <si>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</si>
  <si>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</si>
  <si>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</si>
  <si>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</si>
  <si>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</si>
  <si>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</si>
  <si>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</si>
  <si>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</si>
  <si>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</si>
  <si>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</si>
  <si>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</si>
  <si>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</si>
  <si>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</si>
  <si>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</si>
  <si>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</si>
  <si>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</si>
  <si>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</si>
  <si>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</si>
  <si>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</si>
  <si>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</si>
  <si>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</si>
  <si>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</si>
  <si>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</si>
  <si>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</si>
  <si>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</si>
  <si>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</si>
  <si>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</si>
  <si>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</si>
  <si>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</si>
  <si>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</si>
  <si>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</si>
  <si>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</si>
  <si>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</si>
  <si>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</si>
  <si>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</si>
  <si>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</si>
  <si>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</si>
  <si>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</si>
  <si>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</si>
  <si>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</si>
  <si>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</si>
  <si>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</si>
  <si>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</si>
  <si>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</si>
  <si>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</si>
  <si>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</si>
  <si>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</si>
  <si>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</si>
  <si>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</si>
  <si>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</si>
  <si>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</si>
  <si>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</si>
  <si>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</si>
  <si>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</si>
  <si>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</si>
  <si>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</si>
  <si>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</si>
  <si>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</si>
  <si>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</si>
  <si>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</si>
  <si>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</si>
  <si>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</si>
  <si>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</si>
  <si>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</si>
  <si>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</si>
  <si>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</si>
  <si>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</si>
  <si>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</si>
  <si>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</si>
  <si>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</si>
  <si>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</si>
  <si>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</si>
  <si>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</si>
  <si>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</si>
  <si>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</si>
  <si>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</si>
  <si>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</si>
  <si>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</si>
  <si>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</si>
  <si>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</si>
  <si>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</si>
  <si>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</si>
  <si>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</si>
  <si>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</si>
  <si>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</si>
  <si>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</si>
  <si>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</si>
  <si>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</si>
  <si>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</si>
  <si>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</si>
  <si>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</si>
  <si>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</si>
  <si>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</si>
  <si>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</si>
  <si>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</si>
  <si>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</si>
  <si>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</si>
  <si>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</si>
  <si>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</si>
  <si>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</si>
  <si>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</si>
  <si>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</si>
  <si>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</si>
  <si>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</si>
  <si>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</si>
  <si>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</si>
  <si>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</si>
  <si>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</si>
  <si>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</si>
  <si>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</si>
  <si>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</si>
  <si>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</si>
  <si>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</si>
  <si>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</si>
  <si>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</si>
  <si>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</si>
  <si>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</si>
  <si>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</si>
  <si>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</si>
  <si>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</si>
  <si>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</si>
  <si>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</si>
  <si>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</si>
  <si>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</si>
  <si>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</si>
  <si>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</si>
  <si>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</si>
  <si>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</si>
  <si>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</si>
  <si>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</si>
  <si>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</si>
  <si>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</si>
  <si>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</si>
  <si>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</si>
  <si>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</si>
  <si>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</si>
  <si>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</si>
  <si>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</si>
  <si>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</si>
  <si>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</si>
  <si>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</si>
  <si>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</si>
  <si>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</si>
  <si>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</si>
  <si>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</si>
  <si>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</si>
  <si>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</si>
  <si>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</si>
  <si>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</si>
  <si>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</si>
  <si>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</si>
  <si>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</si>
  <si>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</si>
  <si>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</si>
  <si>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</si>
  <si>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</si>
  <si>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</si>
  <si>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</si>
  <si>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</si>
  <si>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</si>
  <si>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</si>
  <si>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</si>
  <si>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</si>
  <si>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</si>
  <si>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</si>
  <si>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</si>
  <si>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</si>
  <si>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</si>
  <si>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</si>
  <si>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</si>
  <si>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</si>
  <si>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</si>
  <si>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</si>
  <si>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</si>
  <si>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</si>
  <si>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</si>
  <si>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</si>
  <si>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</si>
  <si>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</si>
  <si>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</si>
  <si>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</si>
  <si>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</si>
  <si>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</si>
  <si>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</si>
  <si>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</si>
  <si>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</si>
  <si>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</si>
  <si>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</si>
  <si>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</si>
  <si>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</si>
  <si>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</si>
  <si>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</si>
  <si>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</si>
  <si>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</si>
  <si>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</si>
  <si>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</si>
  <si>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</si>
  <si>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</si>
  <si>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</si>
  <si>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</si>
  <si>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</si>
  <si>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</si>
  <si>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</si>
  <si>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</si>
  <si>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</si>
  <si>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</si>
  <si>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</si>
  <si>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</si>
  <si>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</si>
  <si>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</si>
  <si>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</si>
  <si>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</si>
  <si>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</si>
  <si>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</si>
  <si>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</si>
  <si>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</si>
  <si>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</si>
  <si>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</si>
  <si>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</si>
  <si>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</si>
  <si>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</si>
  <si>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</si>
  <si>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</si>
  <si>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</si>
  <si>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</si>
  <si>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</si>
  <si>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</si>
  <si>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</si>
  <si>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</si>
  <si>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</si>
  <si>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</si>
  <si>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</si>
  <si>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</si>
  <si>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</si>
  <si>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</si>
  <si>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</si>
  <si>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</si>
  <si>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</si>
  <si>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</si>
  <si>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</si>
  <si>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</si>
  <si>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</si>
  <si>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</si>
  <si>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</si>
  <si>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</si>
  <si>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</si>
  <si>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</si>
  <si>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</si>
  <si>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</si>
  <si>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</si>
  <si>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</si>
  <si>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</si>
  <si>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</si>
  <si>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</si>
  <si>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</si>
  <si>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</si>
  <si>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</si>
  <si>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</si>
  <si>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</si>
  <si>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</si>
  <si>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</si>
  <si>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</si>
  <si>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</si>
  <si>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</si>
  <si>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</si>
  <si>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</si>
  <si>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</si>
  <si>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</si>
  <si>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</si>
  <si>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</si>
  <si>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</si>
  <si>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</si>
  <si>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</si>
  <si>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</si>
  <si>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</si>
  <si>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</si>
  <si>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</si>
  <si>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</si>
  <si>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</si>
  <si>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</si>
  <si>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</si>
  <si>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</si>
  <si>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</si>
  <si>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</si>
  <si>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</si>
  <si>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</si>
  <si>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</si>
  <si>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</si>
  <si>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</si>
  <si>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</si>
  <si>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</si>
  <si>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</si>
  <si>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</si>
  <si>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</si>
  <si>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</si>
  <si>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</si>
  <si>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</si>
  <si>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</si>
  <si>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</si>
  <si>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</si>
  <si>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</si>
  <si>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</si>
  <si>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</si>
  <si>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</si>
  <si>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</si>
  <si>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</si>
  <si>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</si>
  <si>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</si>
  <si>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</si>
  <si>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</si>
  <si>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</si>
  <si>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</si>
  <si>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</si>
  <si>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</si>
  <si>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</si>
  <si>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</si>
  <si>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</si>
  <si>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</si>
  <si>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</si>
  <si>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</si>
  <si>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</si>
  <si>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</si>
  <si>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</si>
  <si>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</si>
  <si>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</si>
  <si>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</si>
  <si>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</si>
  <si>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</si>
  <si>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</si>
  <si>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</si>
  <si>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</si>
  <si>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</si>
  <si>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</si>
  <si>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</si>
  <si>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</si>
  <si>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</si>
  <si>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</si>
  <si>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</si>
  <si>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</si>
  <si>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</si>
  <si>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</si>
  <si>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</si>
  <si>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</si>
  <si>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</si>
  <si>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</si>
  <si>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</si>
  <si>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</si>
  <si>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</si>
  <si>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</si>
  <si>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</si>
  <si>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</si>
  <si>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</si>
  <si>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</si>
  <si>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</si>
  <si>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</si>
  <si>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</si>
  <si>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</si>
  <si>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</si>
  <si>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</si>
  <si>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</si>
  <si>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</si>
  <si>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</si>
  <si>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</si>
  <si>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</si>
  <si>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</si>
  <si>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</si>
  <si>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</si>
  <si>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</si>
  <si>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</si>
  <si>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</si>
  <si>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</si>
  <si>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</si>
  <si>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</si>
  <si>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</si>
  <si>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</si>
  <si>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</si>
  <si>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</si>
  <si>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</si>
  <si>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</si>
  <si>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</si>
  <si>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</si>
  <si>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</si>
  <si>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</si>
  <si>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</si>
  <si>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</si>
  <si>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</si>
  <si>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</si>
  <si>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</si>
  <si>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</si>
  <si>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</si>
  <si>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</si>
  <si>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</si>
  <si>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</si>
  <si>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</si>
  <si>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</si>
  <si>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</si>
  <si>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</si>
  <si>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</si>
  <si>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</si>
  <si>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</si>
  <si>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</si>
  <si>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</si>
  <si>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</si>
  <si>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</si>
  <si>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</si>
  <si>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</si>
  <si>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</si>
  <si>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</si>
  <si>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</si>
  <si>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</si>
  <si>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</si>
  <si>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</si>
  <si>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</si>
  <si>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</si>
  <si>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</si>
  <si>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</si>
  <si>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</si>
  <si>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</si>
  <si>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</si>
  <si>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</si>
  <si>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</si>
  <si>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</si>
  <si>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</si>
  <si>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</si>
  <si>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</si>
  <si>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</si>
  <si>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</si>
  <si>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</si>
  <si>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</si>
  <si>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</si>
  <si>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</si>
  <si>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</si>
  <si>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</si>
  <si>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</si>
  <si>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</si>
  <si>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</si>
  <si>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</si>
  <si>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</si>
  <si>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</si>
  <si>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</si>
  <si>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</si>
  <si>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</si>
  <si>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</si>
  <si>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</si>
  <si>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</si>
  <si>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</si>
  <si>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</si>
  <si>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</si>
  <si>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</si>
  <si>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</si>
  <si>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</si>
  <si>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</si>
  <si>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</si>
  <si>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</si>
  <si>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</si>
  <si>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</si>
  <si>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</si>
  <si>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</si>
  <si>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</si>
  <si>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</si>
  <si>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</si>
  <si>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</si>
  <si>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</si>
  <si>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</si>
  <si>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</si>
  <si>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</si>
  <si>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</si>
  <si>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</si>
  <si>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</si>
  <si>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</si>
  <si>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</si>
  <si>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</si>
  <si>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</si>
  <si>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</si>
  <si>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</si>
  <si>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</si>
  <si>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</si>
  <si>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</si>
  <si>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</si>
  <si>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</si>
  <si>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</si>
  <si>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</si>
  <si>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</si>
  <si>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</si>
  <si>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</si>
  <si>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</si>
  <si>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</si>
  <si>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</si>
  <si>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</si>
  <si>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</si>
  <si>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</si>
  <si>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</si>
  <si>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</si>
  <si>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</si>
  <si>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</si>
  <si>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</si>
  <si>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</si>
  <si>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</si>
  <si>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</si>
  <si>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</si>
  <si>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</si>
  <si>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</si>
  <si>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</si>
  <si>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</si>
  <si>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</si>
  <si>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</si>
  <si>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</si>
  <si>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</si>
  <si>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</si>
  <si>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</si>
  <si>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</si>
  <si>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</si>
  <si>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</si>
  <si>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</si>
  <si>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</si>
  <si>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</si>
  <si>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</si>
  <si>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</si>
  <si>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</si>
  <si>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</si>
  <si>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</si>
  <si>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</si>
  <si>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</si>
  <si>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</si>
  <si>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</si>
  <si>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</si>
  <si>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</si>
  <si>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</si>
  <si>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</si>
  <si>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</si>
  <si>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</si>
  <si>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</si>
  <si>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</si>
  <si>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</si>
  <si>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</si>
  <si>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</si>
  <si>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</si>
  <si>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</si>
  <si>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</si>
  <si>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</si>
  <si>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</si>
  <si>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</si>
  <si>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</si>
  <si>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</si>
  <si>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</si>
  <si>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</si>
  <si>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</si>
  <si>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</si>
  <si>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</si>
  <si>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</si>
  <si>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</si>
  <si>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</si>
  <si>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</si>
  <si>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</si>
  <si>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</si>
  <si>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</si>
  <si>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</si>
  <si>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</si>
  <si>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</si>
  <si>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</si>
  <si>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</si>
  <si>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</si>
  <si>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</si>
  <si>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</si>
  <si>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</si>
  <si>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</si>
  <si>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</si>
  <si>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</si>
  <si>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</si>
  <si>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</si>
  <si>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</si>
  <si>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</si>
  <si>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</si>
  <si>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</si>
  <si>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</si>
  <si>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</si>
  <si>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</si>
  <si>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</si>
  <si>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</si>
  <si>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</si>
  <si>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</si>
  <si>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</si>
  <si>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</si>
  <si>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</si>
  <si>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</si>
  <si>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</si>
  <si>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</si>
  <si>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</si>
  <si>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</si>
  <si>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</si>
  <si>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</si>
  <si>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</si>
  <si>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</si>
  <si>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</si>
  <si>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</si>
  <si>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</si>
  <si>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</si>
  <si>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</si>
  <si>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</si>
  <si>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</si>
  <si>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</si>
  <si>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</si>
  <si>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</si>
  <si>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</si>
  <si>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</si>
  <si>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</si>
  <si>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</si>
  <si>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</si>
  <si>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</si>
  <si>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</si>
  <si>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</si>
  <si>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</si>
  <si>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</si>
  <si>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</si>
  <si>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</si>
  <si>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</si>
  <si>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</si>
  <si>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</si>
  <si>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</si>
  <si>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</si>
  <si>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</si>
  <si>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</si>
  <si>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</si>
  <si>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</si>
  <si>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</si>
  <si>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</si>
  <si>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</si>
  <si>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</si>
  <si>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</si>
  <si>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</si>
  <si>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</si>
  <si>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</si>
  <si>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</si>
  <si>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</si>
  <si>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</si>
  <si>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</si>
  <si>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</si>
  <si>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</si>
  <si>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</si>
  <si>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</si>
  <si>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</si>
  <si>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</si>
  <si>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</si>
  <si>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</si>
  <si>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</si>
  <si>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</si>
  <si>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</si>
  <si>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</si>
  <si>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</si>
  <si>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</si>
  <si>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</si>
  <si>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</si>
  <si>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</si>
  <si>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</si>
  <si>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</si>
  <si>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</si>
  <si>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</si>
  <si>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</si>
  <si>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</si>
  <si>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</si>
  <si>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</si>
  <si>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</si>
  <si>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</si>
  <si>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</si>
  <si>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</si>
  <si>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</si>
  <si>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</si>
  <si>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</si>
  <si>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</si>
  <si>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</si>
  <si>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</si>
  <si>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</si>
  <si>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</si>
  <si>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</si>
  <si>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</si>
  <si>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</si>
  <si>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</si>
  <si>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</si>
  <si>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</si>
  <si>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</si>
  <si>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</si>
  <si>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</si>
  <si>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</si>
  <si>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</si>
  <si>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</si>
  <si>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</si>
  <si>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</si>
  <si>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</si>
  <si>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</si>
  <si>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</si>
  <si>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</si>
  <si>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</si>
  <si>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</si>
  <si>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</si>
  <si>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</si>
  <si>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</si>
  <si>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</si>
  <si>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</si>
  <si>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</si>
  <si>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</si>
  <si>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</si>
  <si>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</si>
  <si>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</si>
  <si>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</si>
  <si>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</si>
  <si>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</si>
  <si>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</si>
  <si>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</si>
  <si>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</si>
  <si>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</si>
  <si>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</si>
  <si>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</si>
  <si>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</si>
  <si>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</si>
  <si>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</si>
  <si>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</si>
  <si>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</si>
  <si>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</si>
  <si>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</si>
  <si>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</si>
  <si>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</si>
  <si>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</si>
  <si>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</si>
  <si>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</si>
  <si>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</si>
  <si>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</si>
  <si>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</si>
  <si>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</si>
  <si>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</si>
  <si>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</si>
  <si>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</si>
  <si>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</si>
  <si>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</si>
  <si>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</si>
  <si>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</si>
  <si>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</si>
  <si>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</si>
  <si>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</si>
  <si>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</si>
  <si>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</si>
  <si>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</si>
  <si>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</si>
  <si>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</si>
  <si>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</si>
  <si>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</si>
  <si>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</si>
  <si>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</si>
  <si>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</si>
  <si>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</si>
  <si>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</si>
  <si>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</si>
  <si>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</si>
  <si>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</si>
  <si>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</si>
  <si>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</si>
  <si>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</si>
  <si>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</si>
  <si>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</si>
  <si>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</si>
  <si>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</si>
  <si>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</si>
  <si>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</si>
  <si>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</si>
  <si>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</si>
  <si>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</si>
  <si>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</si>
  <si>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</si>
  <si>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</si>
  <si>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</si>
  <si>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</si>
  <si>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</si>
  <si>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</si>
  <si>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</si>
  <si>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</si>
  <si>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</si>
  <si>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</si>
  <si>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</si>
  <si>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</si>
  <si>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</si>
  <si>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</si>
  <si>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</si>
  <si>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</si>
  <si>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</si>
  <si>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</si>
  <si>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</si>
  <si>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</si>
  <si>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</si>
  <si>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</si>
  <si>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</si>
  <si>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</si>
  <si>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</si>
  <si>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</si>
  <si>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</si>
  <si>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</si>
  <si>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</si>
  <si>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</si>
  <si>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</si>
  <si>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</si>
  <si>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</si>
  <si>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</si>
  <si>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</si>
  <si>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</si>
  <si>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</si>
  <si>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</si>
  <si>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</si>
  <si>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</si>
  <si>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</si>
  <si>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</si>
  <si>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</si>
  <si>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</si>
  <si>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</si>
  <si>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</si>
  <si>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</si>
  <si>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</si>
  <si>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</si>
  <si>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</si>
  <si>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</si>
  <si>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</si>
  <si>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</si>
  <si>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</si>
  <si>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</si>
  <si>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</si>
  <si>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</si>
  <si>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</si>
  <si>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</si>
  <si>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</si>
  <si>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</si>
  <si>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</si>
  <si>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</si>
  <si>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</si>
  <si>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</si>
  <si>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</si>
  <si>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</si>
  <si>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</si>
  <si>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</si>
  <si>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</si>
  <si>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</si>
  <si>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</si>
  <si>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</si>
  <si>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</si>
  <si>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</si>
  <si>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</si>
  <si>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</si>
  <si>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</si>
  <si>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</si>
  <si>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</si>
  <si>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</si>
  <si>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</si>
  <si>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</si>
  <si>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</si>
  <si>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</si>
  <si>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</si>
  <si>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</si>
  <si>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</si>
  <si>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</si>
  <si>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</si>
  <si>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</si>
  <si>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</si>
  <si>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</si>
  <si>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</si>
  <si>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</si>
  <si>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</si>
  <si>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</si>
  <si>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</si>
  <si>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</si>
  <si>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</si>
  <si>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</si>
  <si>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</si>
  <si>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</si>
  <si>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</si>
  <si>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</si>
  <si>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</si>
  <si>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</si>
  <si>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</si>
  <si>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</si>
  <si>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</si>
  <si>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</si>
  <si>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</si>
  <si>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</si>
  <si>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</si>
  <si>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</si>
  <si>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</si>
  <si>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</si>
  <si>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</si>
  <si>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</si>
  <si>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</si>
  <si>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</si>
  <si>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</si>
  <si>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</si>
  <si>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</si>
  <si>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</si>
  <si>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</si>
  <si>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</si>
  <si>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</si>
  <si>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</si>
  <si>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</si>
  <si>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</si>
  <si>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</si>
  <si>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</si>
  <si>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</si>
  <si>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</si>
  <si>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</si>
  <si>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</si>
  <si>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</si>
  <si>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</si>
  <si>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</si>
  <si>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</si>
  <si>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</si>
  <si>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</si>
  <si>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</si>
  <si>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</si>
  <si>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</si>
  <si>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</si>
  <si>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</si>
  <si>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</si>
  <si>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</si>
  <si>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</si>
  <si>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</si>
  <si>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</si>
  <si>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</si>
  <si>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</si>
  <si>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</si>
  <si>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</si>
  <si>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</si>
  <si>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</si>
  <si>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</si>
  <si>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</si>
  <si>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</si>
  <si>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</si>
  <si>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</si>
  <si>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</si>
  <si>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</si>
  <si>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</si>
  <si>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</si>
  <si>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</si>
  <si>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</si>
  <si>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</si>
  <si>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</si>
  <si>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</si>
  <si>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</si>
  <si>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</si>
  <si>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</si>
  <si>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</si>
  <si>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</si>
  <si>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</si>
  <si>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</si>
  <si>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</si>
  <si>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</si>
  <si>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</si>
  <si>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</si>
  <si>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</si>
  <si>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</si>
  <si>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</si>
  <si>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</si>
  <si>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</si>
  <si>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</si>
  <si>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</si>
  <si>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</si>
  <si>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</si>
  <si>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</si>
  <si>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</si>
  <si>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</si>
  <si>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</si>
  <si>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</si>
  <si>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</si>
  <si>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</si>
  <si>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</si>
  <si>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</si>
  <si>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</si>
  <si>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</si>
  <si>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</si>
  <si>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</si>
  <si>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</si>
  <si>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</si>
  <si>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</si>
  <si>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</si>
  <si>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</si>
  <si>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</si>
  <si>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</si>
  <si>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</si>
  <si>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</si>
  <si>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</si>
  <si>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</si>
  <si>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</si>
  <si>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</si>
  <si>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</si>
  <si>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</si>
  <si>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</si>
  <si>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</si>
  <si>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</si>
  <si>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</si>
  <si>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</si>
  <si>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</si>
  <si>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</si>
  <si>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</si>
  <si>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</si>
  <si>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</si>
  <si>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</si>
  <si>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</si>
  <si>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</si>
  <si>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</si>
  <si>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</si>
  <si>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</si>
  <si>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</si>
  <si>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</si>
  <si>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</si>
  <si>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</si>
  <si>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</si>
  <si>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</si>
  <si>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</si>
  <si>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</si>
  <si>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</si>
  <si>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</si>
  <si>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</si>
  <si>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</si>
  <si>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</si>
  <si>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</si>
  <si>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</si>
  <si>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</si>
  <si>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</si>
  <si>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</si>
  <si>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</si>
  <si>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</si>
  <si>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</si>
  <si>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</si>
  <si>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</si>
  <si>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</si>
  <si>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</si>
  <si>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</si>
  <si>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</si>
  <si>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</si>
  <si>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</si>
  <si>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</si>
  <si>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</si>
  <si>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</si>
  <si>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</si>
  <si>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</si>
  <si>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</si>
  <si>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</si>
  <si>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</si>
  <si>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</si>
  <si>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</si>
  <si>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</si>
  <si>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</si>
  <si>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</si>
  <si>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</si>
  <si>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</si>
  <si>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</si>
  <si>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</si>
  <si>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</si>
  <si>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</si>
  <si>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</si>
  <si>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</si>
  <si>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</si>
  <si>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</si>
  <si>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</si>
  <si>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</si>
  <si>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</si>
  <si>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</si>
  <si>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</si>
  <si>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</si>
  <si>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</si>
  <si>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</si>
  <si>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</si>
  <si>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</si>
  <si>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</si>
  <si>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</si>
  <si>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</si>
  <si>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</si>
  <si>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</si>
  <si>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</si>
  <si>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</si>
  <si>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</si>
  <si>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</si>
  <si>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</si>
  <si>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</si>
  <si>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</si>
  <si>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</si>
  <si>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</si>
  <si>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</si>
  <si>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</si>
  <si>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</si>
  <si>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</si>
  <si>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</si>
  <si>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</si>
  <si>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</si>
  <si>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</si>
  <si>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</si>
  <si>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</si>
  <si>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</si>
  <si>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</si>
  <si>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</si>
  <si>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</si>
  <si>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</si>
  <si>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</si>
  <si>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</si>
  <si>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</si>
  <si>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</si>
  <si>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</si>
  <si>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</si>
  <si>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</si>
  <si>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</si>
  <si>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</si>
  <si>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</si>
  <si>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</si>
  <si>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</si>
  <si>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</si>
  <si>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</si>
  <si>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</si>
  <si>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</si>
  <si>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</si>
  <si>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</si>
  <si>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</si>
  <si>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</si>
  <si>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</si>
  <si>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</si>
  <si>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</si>
  <si>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</si>
  <si>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</si>
  <si>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</si>
  <si>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</si>
  <si>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</si>
  <si>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</si>
  <si>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</si>
  <si>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</si>
  <si>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</si>
  <si>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</si>
  <si>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</si>
  <si>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</si>
  <si>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</si>
  <si>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</si>
  <si>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</si>
  <si>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</si>
  <si>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</si>
  <si>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</si>
  <si>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</si>
  <si>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</si>
  <si>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</si>
  <si>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</si>
  <si>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</si>
  <si>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</si>
  <si>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</si>
  <si>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</si>
  <si>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</si>
  <si>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</si>
  <si>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</si>
  <si>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</si>
  <si>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</si>
  <si>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</si>
  <si>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</si>
  <si>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</si>
  <si>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</si>
  <si>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</si>
  <si>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</si>
  <si>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</si>
  <si>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</si>
  <si>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</si>
  <si>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</si>
  <si>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</si>
  <si>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</si>
  <si>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</si>
  <si>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</si>
  <si>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</si>
  <si>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</si>
  <si>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</si>
  <si>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</si>
  <si>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</si>
  <si>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</si>
  <si>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</si>
  <si>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</si>
  <si>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</si>
  <si>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</si>
  <si>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</si>
  <si>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</si>
  <si>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</si>
  <si>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</si>
  <si>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</si>
  <si>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</si>
  <si>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</si>
  <si>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</si>
  <si>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</si>
  <si>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</si>
  <si>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</si>
  <si>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</si>
  <si>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</si>
  <si>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</si>
  <si>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</si>
  <si>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</si>
  <si>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</si>
  <si>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</si>
  <si>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</si>
  <si>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</si>
  <si>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</si>
  <si>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</si>
  <si>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</si>
  <si>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</si>
  <si>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</si>
  <si>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</si>
  <si>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</si>
  <si>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</si>
  <si>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</si>
  <si>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</si>
  <si>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</si>
  <si>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</si>
  <si>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</si>
  <si>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</si>
  <si>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</si>
  <si>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</si>
  <si>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</si>
  <si>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</si>
  <si>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</si>
  <si>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</si>
  <si>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</si>
  <si>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</si>
  <si>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</si>
  <si>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</si>
  <si>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</si>
  <si>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</si>
  <si>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</si>
  <si>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</si>
  <si>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</si>
  <si>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</si>
  <si>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</si>
  <si>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</si>
  <si>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</si>
  <si>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</si>
  <si>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</si>
  <si>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</si>
  <si>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</si>
  <si>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</si>
  <si>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</si>
  <si>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</si>
  <si>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</si>
  <si>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</si>
  <si>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</si>
  <si>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</si>
  <si>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</si>
  <si>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</si>
  <si>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</si>
  <si>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</si>
  <si>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</si>
  <si>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</si>
  <si>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</si>
  <si>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</si>
  <si>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</si>
  <si>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</si>
  <si>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</si>
  <si>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</si>
  <si>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</si>
  <si>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</si>
  <si>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</si>
  <si>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</si>
  <si>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</si>
  <si>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</si>
  <si>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</si>
  <si>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</si>
  <si>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</si>
  <si>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</si>
  <si>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</si>
  <si>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</si>
  <si>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</si>
  <si>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</si>
  <si>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</si>
  <si>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</si>
  <si>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</si>
  <si>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</si>
  <si>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</si>
  <si>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</si>
  <si>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</si>
  <si>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</si>
  <si>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</si>
  <si>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</si>
  <si>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</si>
  <si>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</si>
  <si>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</si>
  <si>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</si>
  <si>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</si>
  <si>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</si>
  <si>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</si>
  <si>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</si>
  <si>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</si>
  <si>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</si>
  <si>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</si>
  <si>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</si>
  <si>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</si>
  <si>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</si>
  <si>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</si>
  <si>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</si>
  <si>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</si>
  <si>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</si>
  <si>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</si>
  <si>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</si>
  <si>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</si>
  <si>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</si>
  <si>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</si>
  <si>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</si>
  <si>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</si>
  <si>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</si>
  <si>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</si>
  <si>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</si>
  <si>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</si>
  <si>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</si>
  <si>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</si>
  <si>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</si>
  <si>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</si>
  <si>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</si>
  <si>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</si>
  <si>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</si>
  <si>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</si>
  <si>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</si>
  <si>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</si>
  <si>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</si>
  <si>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</si>
  <si>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</si>
  <si>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</si>
  <si>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</si>
  <si>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</si>
  <si>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</si>
  <si>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</si>
  <si>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</si>
  <si>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</si>
  <si>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</si>
  <si>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</si>
  <si>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</si>
  <si>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</si>
  <si>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</si>
  <si>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</si>
  <si>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</si>
  <si>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</si>
  <si>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</si>
  <si>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</si>
  <si>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</si>
  <si>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</si>
  <si>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</si>
  <si>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</si>
  <si>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</si>
  <si>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</si>
  <si>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</si>
  <si>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</si>
  <si>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</si>
  <si>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</si>
  <si>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</si>
  <si>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</si>
  <si>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</si>
  <si>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</si>
  <si>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</si>
  <si>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</si>
  <si>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</si>
  <si>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</si>
  <si>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</si>
  <si>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</si>
  <si>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</si>
  <si>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</si>
  <si>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</si>
  <si>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</si>
  <si>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</si>
  <si>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</si>
  <si>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</si>
  <si>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</si>
  <si>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</si>
  <si>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</si>
  <si>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</si>
  <si>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</si>
  <si>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</si>
  <si>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</si>
  <si>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</si>
  <si>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</si>
  <si>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</si>
  <si>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</si>
  <si>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</si>
  <si>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</si>
  <si>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</si>
  <si>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</si>
  <si>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</si>
  <si>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</si>
  <si>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</si>
  <si>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</si>
  <si>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</si>
  <si>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</si>
  <si>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</si>
  <si>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</si>
  <si>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</si>
  <si>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</si>
  <si>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</si>
  <si>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</si>
  <si>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</si>
  <si>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</si>
  <si>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</si>
  <si>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</si>
  <si>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</si>
  <si>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</si>
  <si>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</si>
  <si>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</si>
  <si>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</si>
  <si>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</si>
  <si>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</si>
  <si>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</si>
  <si>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</si>
  <si>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</si>
  <si>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</si>
  <si>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</si>
  <si>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</si>
  <si>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</si>
  <si>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</si>
  <si>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</si>
  <si>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</si>
  <si>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</si>
  <si>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</si>
  <si>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</si>
  <si>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</si>
  <si>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</si>
  <si>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</si>
  <si>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</si>
  <si>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</si>
  <si>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</si>
  <si>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</si>
  <si>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</si>
  <si>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</si>
  <si>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</si>
  <si>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</si>
  <si>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</si>
  <si>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</si>
  <si>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</si>
  <si>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</si>
  <si>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</si>
  <si>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</si>
  <si>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</si>
  <si>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</si>
  <si>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</si>
  <si>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</si>
  <si>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</si>
  <si>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</si>
  <si>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</si>
  <si>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</si>
  <si>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</si>
  <si>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</si>
  <si>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</si>
  <si>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</si>
  <si>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</si>
  <si>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</si>
  <si>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</si>
  <si>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</si>
  <si>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</si>
  <si>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</si>
  <si>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</si>
  <si>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</si>
  <si>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</si>
  <si>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</si>
  <si>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</si>
  <si>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</si>
  <si>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</si>
  <si>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</si>
  <si>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</si>
  <si>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</si>
  <si>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</si>
  <si>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</si>
  <si>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</si>
  <si>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</si>
  <si>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</si>
  <si>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</si>
  <si>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</si>
  <si>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</si>
  <si>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</si>
  <si>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</si>
  <si>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</si>
  <si>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</si>
  <si>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</si>
  <si>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</si>
  <si>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</si>
  <si>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</si>
  <si>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</si>
  <si>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</si>
  <si>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</si>
  <si>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</si>
  <si>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</si>
  <si>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</si>
  <si>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</si>
  <si>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</si>
  <si>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</si>
  <si>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</si>
  <si>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</si>
  <si>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</si>
  <si>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</si>
  <si>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</si>
  <si>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</si>
  <si>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</si>
  <si>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</si>
  <si>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</si>
  <si>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</si>
  <si>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</si>
  <si>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</si>
  <si>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</si>
  <si>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</si>
  <si>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</si>
  <si>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</si>
  <si>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</si>
  <si>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</si>
  <si>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</si>
  <si>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</si>
  <si>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</si>
  <si>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</si>
  <si>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</si>
  <si>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</si>
  <si>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</si>
  <si>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</si>
  <si>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</si>
  <si>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</si>
  <si>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</si>
  <si>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</si>
  <si>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</si>
  <si>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</si>
  <si>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</si>
  <si>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</si>
  <si>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</si>
  <si>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</si>
  <si>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</si>
  <si>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</si>
  <si>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</si>
  <si>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</si>
  <si>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</si>
  <si>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</si>
  <si>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</si>
  <si>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</si>
  <si>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</si>
  <si>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</si>
  <si>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</si>
  <si>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</si>
  <si>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</si>
  <si>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</si>
  <si>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</si>
  <si>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</si>
  <si>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</si>
  <si>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</si>
  <si>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</si>
  <si>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</si>
  <si>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</si>
  <si>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</si>
  <si>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</si>
  <si>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</si>
  <si>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</si>
  <si>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</si>
  <si>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</si>
  <si>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</si>
  <si>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</si>
  <si>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</si>
  <si>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</si>
  <si>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</si>
  <si>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</si>
  <si>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</si>
  <si>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</si>
  <si>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</si>
  <si>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</si>
  <si>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</si>
  <si>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</si>
  <si>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</si>
  <si>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</si>
  <si>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</si>
  <si>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</si>
  <si>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</si>
  <si>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</si>
  <si>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</si>
  <si>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</si>
  <si>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</si>
  <si>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</si>
  <si>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</si>
  <si>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</si>
  <si>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</si>
  <si>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</si>
  <si>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</si>
  <si>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</si>
  <si>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</si>
  <si>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</si>
  <si>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</si>
  <si>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</si>
  <si>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</si>
  <si>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</si>
  <si>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</si>
  <si>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</si>
  <si>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</si>
  <si>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</si>
  <si>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</si>
  <si>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</si>
  <si>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</si>
  <si>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</si>
  <si>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</si>
  <si>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</si>
  <si>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</si>
  <si>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</si>
  <si>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</si>
  <si>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</si>
  <si>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</si>
  <si>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</si>
  <si>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</si>
  <si>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</si>
  <si>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</si>
  <si>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</si>
  <si>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</si>
  <si>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</si>
  <si>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</si>
  <si>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</si>
  <si>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</si>
  <si>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</si>
  <si>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</si>
  <si>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</si>
  <si>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</si>
  <si>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</si>
  <si>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</si>
  <si>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</si>
  <si>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</si>
  <si>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</si>
  <si>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</si>
  <si>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</si>
  <si>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</si>
  <si>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</si>
  <si>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</si>
  <si>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</si>
  <si>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</si>
  <si>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</si>
  <si>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</si>
  <si>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</si>
  <si>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</si>
  <si>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</si>
  <si>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</si>
  <si>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</si>
  <si>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</si>
  <si>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</si>
  <si>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</si>
  <si>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</si>
  <si>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</si>
  <si>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</si>
  <si>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</si>
  <si>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</si>
  <si>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</si>
  <si>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</si>
  <si>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</si>
  <si>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</si>
  <si>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</si>
  <si>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</si>
  <si>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</si>
  <si>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</si>
  <si>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</si>
  <si>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</si>
  <si>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</si>
  <si>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</si>
  <si>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</si>
  <si>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</si>
  <si>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</si>
  <si>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</si>
  <si>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</si>
  <si>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</si>
  <si>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</si>
  <si>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</si>
  <si>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</si>
  <si>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</si>
  <si>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</si>
  <si>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</si>
  <si>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</si>
  <si>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</si>
  <si>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</si>
  <si>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</si>
  <si>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</si>
  <si>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</si>
  <si>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</si>
  <si>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</si>
  <si>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</si>
  <si>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</si>
  <si>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</si>
  <si>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</si>
  <si>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</si>
  <si>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</si>
  <si>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</si>
  <si>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</si>
  <si>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</si>
  <si>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</si>
  <si>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</si>
  <si>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</si>
  <si>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</si>
  <si>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</si>
  <si>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</si>
  <si>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</si>
  <si>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</si>
  <si>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</si>
  <si>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</si>
  <si>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</si>
  <si>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</si>
  <si>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</si>
  <si>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</si>
  <si>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</si>
  <si>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</si>
  <si>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</si>
  <si>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</si>
  <si>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</si>
  <si>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</si>
  <si>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</si>
  <si>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</si>
  <si>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</si>
  <si>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</si>
  <si>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</si>
  <si>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</si>
  <si>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</si>
  <si>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</si>
  <si>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</si>
  <si>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</si>
  <si>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</si>
  <si>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</si>
  <si>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</si>
  <si>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</si>
  <si>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</si>
  <si>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</si>
  <si>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</si>
  <si>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</si>
  <si>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</si>
  <si>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</si>
  <si>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</si>
  <si>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</si>
  <si>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</si>
  <si>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</si>
  <si>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</si>
  <si>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</si>
  <si>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</si>
  <si>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</si>
  <si>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</si>
  <si>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</si>
  <si>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</si>
  <si>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</si>
  <si>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</si>
  <si>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</si>
  <si>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</si>
  <si>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</si>
  <si>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</si>
  <si>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</si>
  <si>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</si>
  <si>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</si>
  <si>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</si>
  <si>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</si>
  <si>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</si>
  <si>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</si>
  <si>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</si>
  <si>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</si>
  <si>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</si>
  <si>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</si>
  <si>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</si>
  <si>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</si>
  <si>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</si>
  <si>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</si>
  <si>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</si>
  <si>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</si>
  <si>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</si>
  <si>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</si>
  <si>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</si>
  <si>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</si>
  <si>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</si>
  <si>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</si>
  <si>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</si>
  <si>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</si>
  <si>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</si>
  <si>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</si>
  <si>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</si>
  <si>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</si>
  <si>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</si>
  <si>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</si>
  <si>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</si>
  <si>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</si>
  <si>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</si>
  <si>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</si>
  <si>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</si>
  <si>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</si>
  <si>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</si>
  <si>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</si>
  <si>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</si>
  <si>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</si>
  <si>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</si>
  <si>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</si>
  <si>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</si>
  <si>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</si>
  <si>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</si>
  <si>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</si>
  <si>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</si>
  <si>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</si>
  <si>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</si>
  <si>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</si>
  <si>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</si>
  <si>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</si>
  <si>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</si>
  <si>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</si>
  <si>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</si>
  <si>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</si>
  <si>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</si>
  <si>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</si>
  <si>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</si>
  <si>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</si>
  <si>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</si>
  <si>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</si>
  <si>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</si>
  <si>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</si>
  <si>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</si>
  <si>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</si>
  <si>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</si>
  <si>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</si>
  <si>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</si>
  <si>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</si>
  <si>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</si>
  <si>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</si>
  <si>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</si>
  <si>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</si>
  <si>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</si>
  <si>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</si>
  <si>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</si>
  <si>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</si>
  <si>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</si>
  <si>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</si>
  <si>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</si>
  <si>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</si>
  <si>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</si>
  <si>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</si>
  <si>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</si>
  <si>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</si>
  <si>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</si>
  <si>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</si>
  <si>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</si>
  <si>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</si>
  <si>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</si>
  <si>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</si>
  <si>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</si>
  <si>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</si>
  <si>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</si>
  <si>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</si>
  <si>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</si>
  <si>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</si>
  <si>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</si>
  <si>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</si>
  <si>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</si>
  <si>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</si>
  <si>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</si>
  <si>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</si>
  <si>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</si>
  <si>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</si>
  <si>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</si>
  <si>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</si>
  <si>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</si>
  <si>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</si>
  <si>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</si>
  <si>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</si>
  <si>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</si>
  <si>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</si>
  <si>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</si>
  <si>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</si>
  <si>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</si>
  <si>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</si>
  <si>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</si>
  <si>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</si>
  <si>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</si>
  <si>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</si>
  <si>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</si>
  <si>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</si>
  <si>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</si>
  <si>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</si>
  <si>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</si>
  <si>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</si>
  <si>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</si>
  <si>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</si>
  <si>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</si>
  <si>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</si>
  <si>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</si>
  <si>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</si>
  <si>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</si>
  <si>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</si>
  <si>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</si>
  <si>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</si>
  <si>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</si>
  <si>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</si>
  <si>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</si>
  <si>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</si>
  <si>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</si>
  <si>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</si>
  <si>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</si>
  <si>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</si>
  <si>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</si>
  <si>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</si>
  <si>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</si>
  <si>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</si>
  <si>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</si>
  <si>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</si>
  <si>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</si>
  <si>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</si>
  <si>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</si>
  <si>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</si>
  <si>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</si>
  <si>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</si>
  <si>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</si>
  <si>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</si>
  <si>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</si>
  <si>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</si>
  <si>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</si>
  <si>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</si>
  <si>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</si>
  <si>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</si>
  <si>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</si>
  <si>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</si>
  <si>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</si>
  <si>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</si>
  <si>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</si>
  <si>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</si>
  <si>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</si>
  <si>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</si>
  <si>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</si>
  <si>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</si>
  <si>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</si>
  <si>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</si>
  <si>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</si>
  <si>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</si>
  <si>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</si>
  <si>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</si>
  <si>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</si>
  <si>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</si>
  <si>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</si>
  <si>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</si>
  <si>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</si>
  <si>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</si>
  <si>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</si>
  <si>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</si>
  <si>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</si>
  <si>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</si>
  <si>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</si>
  <si>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</si>
  <si>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</si>
  <si>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</si>
  <si>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</si>
  <si>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</si>
  <si>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</si>
  <si>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</si>
  <si>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</si>
  <si>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</si>
  <si>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</si>
  <si>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</si>
  <si>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</si>
  <si>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</si>
  <si>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</si>
  <si>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</si>
  <si>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</si>
  <si>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</si>
  <si>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</si>
  <si>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</si>
  <si>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</si>
  <si>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</si>
  <si>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</si>
  <si>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</si>
  <si>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</si>
  <si>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</si>
  <si>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</si>
  <si>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</si>
  <si>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</si>
  <si>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</si>
  <si>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</si>
  <si>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</si>
  <si>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</si>
  <si>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</si>
  <si>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</si>
  <si>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</si>
  <si>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</si>
  <si>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</si>
  <si>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</si>
  <si>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</si>
  <si>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</si>
  <si>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</si>
  <si>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</si>
  <si>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</si>
  <si>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</si>
  <si>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</si>
  <si>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</si>
  <si>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</si>
  <si>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</si>
  <si>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</si>
  <si>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</si>
  <si>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</si>
  <si>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</si>
  <si>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</si>
  <si>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</si>
  <si>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</si>
  <si>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</si>
  <si>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</si>
  <si>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</si>
  <si>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</si>
  <si>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</si>
  <si>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</si>
  <si>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</si>
  <si>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</si>
  <si>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</si>
  <si>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</si>
  <si>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</si>
  <si>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</si>
  <si>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</si>
  <si>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</si>
  <si>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</si>
  <si>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</si>
  <si>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</si>
  <si>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</si>
  <si>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</si>
  <si>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</si>
  <si>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</si>
  <si>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</si>
  <si>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</si>
  <si>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</si>
  <si>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</si>
  <si>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</si>
  <si>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</si>
  <si>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</si>
  <si>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</si>
  <si>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</si>
  <si>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</si>
  <si>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</si>
  <si>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</si>
  <si>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</si>
  <si>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</si>
  <si>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</si>
  <si>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</si>
  <si>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</si>
  <si>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</si>
  <si>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</si>
  <si>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</si>
  <si>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</si>
  <si>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</si>
  <si>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</si>
  <si>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</si>
  <si>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</si>
  <si>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</si>
  <si>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</si>
  <si>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</si>
  <si>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</si>
  <si>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</si>
  <si>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</si>
  <si>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</si>
  <si>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</si>
  <si>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</si>
  <si>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</si>
  <si>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</si>
  <si>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</si>
  <si>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</si>
  <si>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</si>
  <si>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</si>
  <si>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</si>
  <si>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</si>
  <si>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</si>
  <si>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</si>
  <si>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</si>
  <si>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</si>
  <si>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</si>
  <si>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</si>
  <si>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</si>
  <si>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</si>
  <si>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</si>
  <si>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</si>
  <si>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</si>
  <si>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</si>
  <si>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</si>
  <si>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</si>
  <si>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</si>
  <si>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</si>
  <si>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</si>
  <si>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</si>
  <si>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</si>
  <si>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</si>
  <si>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</si>
  <si>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</si>
  <si>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</si>
  <si>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</si>
  <si>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</si>
  <si>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</si>
  <si>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</si>
  <si>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</si>
  <si>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</si>
  <si>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</si>
  <si>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</si>
  <si>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</si>
  <si>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</si>
  <si>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</si>
  <si>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</si>
  <si>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</si>
  <si>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</si>
  <si>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</si>
  <si>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</si>
  <si>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</si>
  <si>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</si>
  <si>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</si>
  <si>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</si>
  <si>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</si>
  <si>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</si>
  <si>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</si>
  <si>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</si>
  <si>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</si>
  <si>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</si>
  <si>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</si>
  <si>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</si>
  <si>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</si>
  <si>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</si>
  <si>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</si>
  <si>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</si>
  <si>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</si>
  <si>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</si>
  <si>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</si>
  <si>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</si>
  <si>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</si>
  <si>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</si>
  <si>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</si>
  <si>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</si>
  <si>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</si>
  <si>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</si>
  <si>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</si>
  <si>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</si>
  <si>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</si>
  <si>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</si>
  <si>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</si>
  <si>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</si>
  <si>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</si>
  <si>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</si>
  <si>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</si>
  <si>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</si>
  <si>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</si>
  <si>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</si>
  <si>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</si>
  <si>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</si>
  <si>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</si>
  <si>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</si>
  <si>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</si>
  <si>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</si>
  <si>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</si>
  <si>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</si>
  <si>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</si>
  <si>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</si>
  <si>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</si>
  <si>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</si>
  <si>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</si>
  <si>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</si>
  <si>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</si>
  <si>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</si>
  <si>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</si>
  <si>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</si>
  <si>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</si>
  <si>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</si>
  <si>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</si>
  <si>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</si>
  <si>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</si>
  <si>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</si>
  <si>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</si>
  <si>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</si>
  <si>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</si>
  <si>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</si>
  <si>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</si>
  <si>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</si>
  <si>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</si>
  <si>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</si>
  <si>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</si>
  <si>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</si>
  <si>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</si>
  <si>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</si>
  <si>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</si>
  <si>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</si>
  <si>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</si>
  <si>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</si>
  <si>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</si>
  <si>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</si>
  <si>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</si>
  <si>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</si>
  <si>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</si>
  <si>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</si>
  <si>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</si>
  <si>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</si>
  <si>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</si>
  <si>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</si>
  <si>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</si>
  <si>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</si>
  <si>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</si>
  <si>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</si>
  <si>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</si>
  <si>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</si>
  <si>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</si>
  <si>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</si>
  <si>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</si>
  <si>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</si>
  <si>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</si>
  <si>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</si>
  <si>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</si>
  <si>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</si>
  <si>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</si>
  <si>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</si>
  <si>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</si>
  <si>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</si>
  <si>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</si>
  <si>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</si>
  <si>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</si>
  <si>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</si>
  <si>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</si>
  <si>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</si>
  <si>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</si>
  <si>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</si>
  <si>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</si>
  <si>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</si>
  <si>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</si>
  <si>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</si>
  <si>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</si>
  <si>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</si>
  <si>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</si>
  <si>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</si>
  <si>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</si>
  <si>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</si>
  <si>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</si>
  <si>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</si>
  <si>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</si>
  <si>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</si>
  <si>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</si>
  <si>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</si>
  <si>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</si>
  <si>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</si>
  <si>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</si>
  <si>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</si>
  <si>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</si>
  <si>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</si>
  <si>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</si>
  <si>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</si>
  <si>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</si>
  <si>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</si>
  <si>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</si>
  <si>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</si>
  <si>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</si>
  <si>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</si>
  <si>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</si>
  <si>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</si>
  <si>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</si>
  <si>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</si>
  <si>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</si>
  <si>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</si>
  <si>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</si>
  <si>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</si>
  <si>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</si>
  <si>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</si>
  <si>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</si>
  <si>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</si>
  <si>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</si>
  <si>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</si>
  <si>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</si>
  <si>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</si>
  <si>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</si>
  <si>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</si>
  <si>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</si>
  <si>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</si>
  <si>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</si>
  <si>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</si>
  <si>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</si>
  <si>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</si>
  <si>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</si>
  <si>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</si>
  <si>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</si>
  <si>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</si>
  <si>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</si>
  <si>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</si>
  <si>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</si>
  <si>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</si>
  <si>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</si>
  <si>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</si>
  <si>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</si>
  <si>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</si>
  <si>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</si>
  <si>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</si>
  <si>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</si>
  <si>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</si>
  <si>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</si>
  <si>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</si>
  <si>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</si>
  <si>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</si>
  <si>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</si>
  <si>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</si>
  <si>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</si>
  <si>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</si>
  <si>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</si>
  <si>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</si>
  <si>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</si>
  <si>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</si>
  <si>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</si>
  <si>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</si>
  <si>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</si>
  <si>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</si>
  <si>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</si>
  <si>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</si>
  <si>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</si>
  <si>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</si>
  <si>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</si>
  <si>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</si>
  <si>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</si>
  <si>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</si>
  <si>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</si>
  <si>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</si>
  <si>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</si>
  <si>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</si>
  <si>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</si>
  <si>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</si>
  <si>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</si>
  <si>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</si>
  <si>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</si>
  <si>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</si>
  <si>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</si>
  <si>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</si>
  <si>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</si>
  <si>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</si>
  <si>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</si>
  <si>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</si>
  <si>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</si>
  <si>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</si>
  <si>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</si>
  <si>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</si>
  <si>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</si>
  <si>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</si>
  <si>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</si>
  <si>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</si>
  <si>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</si>
  <si>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</si>
  <si>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</si>
  <si>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</si>
  <si>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</si>
  <si>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</si>
  <si>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</si>
  <si>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</si>
  <si>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</si>
  <si>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</si>
  <si>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</si>
  <si>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</si>
  <si>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</si>
  <si>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</si>
  <si>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</si>
  <si>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</si>
  <si>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</si>
  <si>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</si>
  <si>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</si>
  <si>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</si>
  <si>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</si>
  <si>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</si>
  <si>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</si>
  <si>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</si>
  <si>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</si>
  <si>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</si>
  <si>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</si>
  <si>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</si>
  <si>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</si>
  <si>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</si>
  <si>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</si>
  <si>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</si>
  <si>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</si>
  <si>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</si>
  <si>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</si>
  <si>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</si>
  <si>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</si>
  <si>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</si>
  <si>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</si>
  <si>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</si>
  <si>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</si>
  <si>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</si>
  <si>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</si>
  <si>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</si>
  <si>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</si>
  <si>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</si>
  <si>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</si>
  <si>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</si>
  <si>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</si>
  <si>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</si>
  <si>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</si>
  <si>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</si>
  <si>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</si>
  <si>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</si>
  <si>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</si>
  <si>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</si>
  <si>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</si>
  <si>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</si>
  <si>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</si>
  <si>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</si>
  <si>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</si>
  <si>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</si>
  <si>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</si>
  <si>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</si>
  <si>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</si>
  <si>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</si>
  <si>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</si>
  <si>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</si>
  <si>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</si>
  <si>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</si>
  <si>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</si>
  <si>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</si>
  <si>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</si>
  <si>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</si>
  <si>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</si>
  <si>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</si>
  <si>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</si>
  <si>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</si>
  <si>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</si>
  <si>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</si>
  <si>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</si>
  <si>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</si>
  <si>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</si>
  <si>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</si>
  <si>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</si>
  <si>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</si>
  <si>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</si>
  <si>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</si>
  <si>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</si>
  <si>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</si>
  <si>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</si>
  <si>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</si>
  <si>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</si>
  <si>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</si>
  <si>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</si>
  <si>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</si>
  <si>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</si>
  <si>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</si>
  <si>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</si>
  <si>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</si>
  <si>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</si>
  <si>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</si>
  <si>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</si>
  <si>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</si>
  <si>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</si>
  <si>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</si>
  <si>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</si>
  <si>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</si>
  <si>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</si>
  <si>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</si>
  <si>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</si>
  <si>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</si>
  <si>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</si>
  <si>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</si>
  <si>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</si>
  <si>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</si>
  <si>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</si>
  <si>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</si>
  <si>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</si>
  <si>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</si>
  <si>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</si>
  <si>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</si>
  <si>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</si>
  <si>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</si>
  <si>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</si>
  <si>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</si>
  <si>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</si>
  <si>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</si>
  <si>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</si>
  <si>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</si>
  <si>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</si>
  <si>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</si>
  <si>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</si>
  <si>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</si>
  <si>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</si>
  <si>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</si>
  <si>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</si>
  <si>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</si>
  <si>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</si>
  <si>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</si>
  <si>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</si>
  <si>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</si>
  <si>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</si>
  <si>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</si>
  <si>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</si>
  <si>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</si>
  <si>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</si>
  <si>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</si>
  <si>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</si>
  <si>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</si>
  <si>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</si>
  <si>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</si>
  <si>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</si>
  <si>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</si>
  <si>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</si>
  <si>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</si>
  <si>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</si>
  <si>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</si>
  <si>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</si>
  <si>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</si>
  <si>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</si>
  <si>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</si>
  <si>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</si>
  <si>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</si>
  <si>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</si>
  <si>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</si>
  <si>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</si>
  <si>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</si>
  <si>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</si>
  <si>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</si>
  <si>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</si>
  <si>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</si>
  <si>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</si>
  <si>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</si>
  <si>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</si>
  <si>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</si>
  <si>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</si>
  <si>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</si>
  <si>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</si>
  <si>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</si>
  <si>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</si>
  <si>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</si>
  <si>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</si>
  <si>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</si>
  <si>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</si>
  <si>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</si>
  <si>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</si>
  <si>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</si>
  <si>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</si>
  <si>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</si>
  <si>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</si>
  <si>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</si>
  <si>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</si>
  <si>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</si>
  <si>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</si>
  <si>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</si>
  <si>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</si>
  <si>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</si>
  <si>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</si>
  <si>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</si>
  <si>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</si>
  <si>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</si>
  <si>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</si>
  <si>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</si>
  <si>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</si>
  <si>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</si>
  <si>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</si>
  <si>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</si>
  <si>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</si>
  <si>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</si>
  <si>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</si>
  <si>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</si>
  <si>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</si>
  <si>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</si>
  <si>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</si>
  <si>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</si>
  <si>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</si>
  <si>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</si>
  <si>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</si>
  <si>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</si>
  <si>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</si>
  <si>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</si>
  <si>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</si>
  <si>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</si>
  <si>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</si>
  <si>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</si>
  <si>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</si>
  <si>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</si>
  <si>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</si>
  <si>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</si>
  <si>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</si>
  <si>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</si>
  <si>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</si>
  <si>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</si>
  <si>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</si>
  <si>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</si>
  <si>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</si>
  <si>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</si>
  <si>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</si>
  <si>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</si>
  <si>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</si>
  <si>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</si>
  <si>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</si>
  <si>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</si>
  <si>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</si>
  <si>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</si>
  <si>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</si>
  <si>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</si>
  <si>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</si>
  <si>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</si>
  <si>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</si>
  <si>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</si>
  <si>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</si>
  <si>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</si>
  <si>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</si>
  <si>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</si>
  <si>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</si>
  <si>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</si>
  <si>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</si>
  <si>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</si>
  <si>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</si>
  <si>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</si>
  <si>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</si>
  <si>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</si>
  <si>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</si>
  <si>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</si>
  <si>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</si>
  <si>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</si>
  <si>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</si>
  <si>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</si>
  <si>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</si>
  <si>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</si>
  <si>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</si>
  <si>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</si>
  <si>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</si>
  <si>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</si>
  <si>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</si>
  <si>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</si>
  <si>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</si>
  <si>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</si>
  <si>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</si>
  <si>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</si>
  <si>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</si>
  <si>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</si>
  <si>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</si>
  <si>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</si>
  <si>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</si>
  <si>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</si>
  <si>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</si>
  <si>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</si>
  <si>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</si>
  <si>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</si>
  <si>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</si>
  <si>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</si>
  <si>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</si>
  <si>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</si>
  <si>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</si>
  <si>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</si>
  <si>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</si>
  <si>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</si>
  <si>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</si>
  <si>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</si>
  <si>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</si>
  <si>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</si>
  <si>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</si>
  <si>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</si>
  <si>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</si>
  <si>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</si>
  <si>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</si>
  <si>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</si>
  <si>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</si>
  <si>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</si>
  <si>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</si>
  <si>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</si>
  <si>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</si>
  <si>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</si>
  <si>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</si>
  <si>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</si>
  <si>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</si>
  <si>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</si>
  <si>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</si>
  <si>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</si>
  <si>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</si>
  <si>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</si>
  <si>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</si>
  <si>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</si>
  <si>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</si>
  <si>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</si>
  <si>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</si>
  <si>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</si>
  <si>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</si>
  <si>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</si>
  <si>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</si>
  <si>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</si>
  <si>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</si>
  <si>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</si>
  <si>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</si>
  <si>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</si>
  <si>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</si>
  <si>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</si>
  <si>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</si>
  <si>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</si>
  <si>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</si>
  <si>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</si>
  <si>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</si>
  <si>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</si>
  <si>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</si>
  <si>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</si>
  <si>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</si>
  <si>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</si>
  <si>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</si>
  <si>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</si>
  <si>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</si>
  <si>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</si>
  <si>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</si>
  <si>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</si>
  <si>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</si>
  <si>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</si>
  <si>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</si>
  <si>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</si>
  <si>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</si>
  <si>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</si>
  <si>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</si>
  <si>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</si>
  <si>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</si>
  <si>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</si>
  <si>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</si>
  <si>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</si>
  <si>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</si>
  <si>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</si>
  <si>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</si>
  <si>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</si>
  <si>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</si>
  <si>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</si>
  <si>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</si>
  <si>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</si>
  <si>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</si>
  <si>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</si>
  <si>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</si>
  <si>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</si>
  <si>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</si>
  <si>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</si>
  <si>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</si>
  <si>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</si>
  <si>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</si>
  <si>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</si>
  <si>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</si>
  <si>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</si>
  <si>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</si>
  <si>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</si>
  <si>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</si>
  <si>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</si>
  <si>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</si>
  <si>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</si>
  <si>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</si>
  <si>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</si>
  <si>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</si>
  <si>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</si>
  <si>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</si>
  <si>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</si>
  <si>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</si>
  <si>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</si>
  <si>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</si>
  <si>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</si>
  <si>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</si>
  <si>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</si>
  <si>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</si>
  <si>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</si>
  <si>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</si>
  <si>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</si>
  <si>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</si>
  <si>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</si>
  <si>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</si>
  <si>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</si>
  <si>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</si>
  <si>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</si>
  <si>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</si>
  <si>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</si>
  <si>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</si>
  <si>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</si>
  <si>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</si>
  <si>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</si>
  <si>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</si>
  <si>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</si>
  <si>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</si>
  <si>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</si>
  <si>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</si>
  <si>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</si>
  <si>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</si>
  <si>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</si>
  <si>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</si>
  <si>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</si>
  <si>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</si>
  <si>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</si>
  <si>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</si>
  <si>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</si>
  <si>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</si>
  <si>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</si>
  <si>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</si>
  <si>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</si>
  <si>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</si>
  <si>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</si>
  <si>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</si>
  <si>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</si>
  <si>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</si>
  <si>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</si>
  <si>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</si>
  <si>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</si>
  <si>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</si>
  <si>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</si>
  <si>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</si>
  <si>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</si>
  <si>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</si>
  <si>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</si>
  <si>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</si>
  <si>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</si>
  <si>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</si>
  <si>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</si>
  <si>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</si>
  <si>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</si>
  <si>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</si>
  <si>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</si>
  <si>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</si>
  <si>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</si>
  <si>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</si>
  <si>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</si>
  <si>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</si>
  <si>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</si>
  <si>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</si>
  <si>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</si>
  <si>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</si>
  <si>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</si>
  <si>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</si>
  <si>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</si>
  <si>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</si>
  <si>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</si>
  <si>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</si>
  <si>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</si>
  <si>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</si>
  <si>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</si>
  <si>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</si>
  <si>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</si>
  <si>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</si>
  <si>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</si>
  <si>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</si>
  <si>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</si>
  <si>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</si>
  <si>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</si>
  <si>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</si>
  <si>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</si>
  <si>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</si>
  <si>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</si>
  <si>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</si>
  <si>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</si>
  <si>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</si>
  <si>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</si>
  <si>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</si>
  <si>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</si>
  <si>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</si>
  <si>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</si>
  <si>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</si>
  <si>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</si>
  <si>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</si>
  <si>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</si>
  <si>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</si>
  <si>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</si>
  <si>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</si>
  <si>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</si>
  <si>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</si>
  <si>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</si>
  <si>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</si>
  <si>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</si>
  <si>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</si>
  <si>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</si>
  <si>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</si>
  <si>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</si>
  <si>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</si>
  <si>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</si>
  <si>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</si>
  <si>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</si>
  <si>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</si>
  <si>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</si>
  <si>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</si>
  <si>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</si>
  <si>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</si>
  <si>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</si>
  <si>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</si>
  <si>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</si>
  <si>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</si>
  <si>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</si>
  <si>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</si>
  <si>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</si>
  <si>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</si>
  <si>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</si>
  <si>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</si>
  <si>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</si>
  <si>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</si>
  <si>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</si>
  <si>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</si>
  <si>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</si>
  <si>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</si>
  <si>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</si>
  <si>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</si>
  <si>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</si>
  <si>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</si>
  <si>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</si>
  <si>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</si>
  <si>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</si>
  <si>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</si>
  <si>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</si>
  <si>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</si>
  <si>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</si>
  <si>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</si>
  <si>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</si>
  <si>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</si>
  <si>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</si>
  <si>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</si>
  <si>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</si>
  <si>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</si>
  <si>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</si>
  <si>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</si>
  <si>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</si>
  <si>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</si>
  <si>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</si>
  <si>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</si>
  <si>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</si>
  <si>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</si>
  <si>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</si>
  <si>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</si>
  <si>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</si>
  <si>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</si>
  <si>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</si>
  <si>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</si>
  <si>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</si>
  <si>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</si>
  <si>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</si>
  <si>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</si>
  <si>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</si>
  <si>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</si>
  <si>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</si>
  <si>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</si>
  <si>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</si>
  <si>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</si>
  <si>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</si>
  <si>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</si>
  <si>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</si>
  <si>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</si>
  <si>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</si>
  <si>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</si>
  <si>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</si>
  <si>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</si>
  <si>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</si>
  <si>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</si>
  <si>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</si>
  <si>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</si>
  <si>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</si>
  <si>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</si>
  <si>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</si>
  <si>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</si>
  <si>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</si>
  <si>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</si>
  <si>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</si>
  <si>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</si>
  <si>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</si>
  <si>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</si>
  <si>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</si>
  <si>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</si>
  <si>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</si>
  <si>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</si>
  <si>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</si>
  <si>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</si>
  <si>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</si>
  <si>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</si>
  <si>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</si>
  <si>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</si>
  <si>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</si>
  <si>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</si>
  <si>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</si>
  <si>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</si>
  <si>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</si>
  <si>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</si>
  <si>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</si>
  <si>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</si>
  <si>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</si>
  <si>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</si>
  <si>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</si>
  <si>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</si>
  <si>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</si>
  <si>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</si>
  <si>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</si>
  <si>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</si>
  <si>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</si>
  <si>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</si>
  <si>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</si>
  <si>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</si>
  <si>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</si>
  <si>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</si>
  <si>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</si>
  <si>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</si>
  <si>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</si>
  <si>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</si>
  <si>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</si>
  <si>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</si>
  <si>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</si>
  <si>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</si>
  <si>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</si>
  <si>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</si>
  <si>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</si>
  <si>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</si>
  <si>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</si>
  <si>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</si>
  <si>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</si>
  <si>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</si>
  <si>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</si>
  <si>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</si>
  <si>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</si>
  <si>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</si>
  <si>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</si>
  <si>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</si>
  <si>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</si>
  <si>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</si>
  <si>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</si>
  <si>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</si>
  <si>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</si>
  <si>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</si>
  <si>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</si>
  <si>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</si>
  <si>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</si>
  <si>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</si>
  <si>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</si>
  <si>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</si>
  <si>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</si>
  <si>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</si>
  <si>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</si>
  <si>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</si>
  <si>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</si>
  <si>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</si>
  <si>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</si>
  <si>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</si>
  <si>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</si>
  <si>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</si>
  <si>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</si>
  <si>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</si>
  <si>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</si>
  <si>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</si>
  <si>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</si>
  <si>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</si>
  <si>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</si>
  <si>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</si>
  <si>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</si>
  <si>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</si>
  <si>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</si>
  <si>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</si>
  <si>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</si>
  <si>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</si>
  <si>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</si>
  <si>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</si>
  <si>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</si>
  <si>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</si>
  <si>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</si>
  <si>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</si>
  <si>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</si>
  <si>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</si>
  <si>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</si>
  <si>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</si>
  <si>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</si>
  <si>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</si>
  <si>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</si>
  <si>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</si>
  <si>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</si>
  <si>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</si>
  <si>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</si>
  <si>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</si>
  <si>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</si>
  <si>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</si>
  <si>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</si>
  <si>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</si>
  <si>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</si>
  <si>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</si>
  <si>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</si>
  <si>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</si>
  <si>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</si>
  <si>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</si>
  <si>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</si>
  <si>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</si>
  <si>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</si>
  <si>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</si>
  <si>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</si>
  <si>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</si>
  <si>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</si>
  <si>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</si>
  <si>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</si>
  <si>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</si>
  <si>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</si>
  <si>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</si>
  <si>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</si>
  <si>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</si>
  <si>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</si>
  <si>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</si>
  <si>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</si>
  <si>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</si>
  <si>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</si>
  <si>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</si>
  <si>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</si>
  <si>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</si>
  <si>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</si>
  <si>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</si>
  <si>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</si>
  <si>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</si>
  <si>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</si>
  <si>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</si>
  <si>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</si>
  <si>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</si>
  <si>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</si>
  <si>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</si>
  <si>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</si>
  <si>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</si>
  <si>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</si>
  <si>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</si>
  <si>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</si>
  <si>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</si>
  <si>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</si>
  <si>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</si>
  <si>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</si>
  <si>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</si>
  <si>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</si>
  <si>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</si>
  <si>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</si>
  <si>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</si>
  <si>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</si>
  <si>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</si>
  <si>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</si>
  <si>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</si>
  <si>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</si>
  <si>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</si>
  <si>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</si>
  <si>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</si>
  <si>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</si>
  <si>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</si>
  <si>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</si>
  <si>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</si>
  <si>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</si>
  <si>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</si>
  <si>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</si>
  <si>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</si>
  <si>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</si>
  <si>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</si>
  <si>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</si>
  <si>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</si>
  <si>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</si>
  <si>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</si>
  <si>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</si>
  <si>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</si>
  <si>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</si>
  <si>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</si>
  <si>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</si>
  <si>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</si>
  <si>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</si>
  <si>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</si>
  <si>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</si>
  <si>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</si>
  <si>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</si>
  <si>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</si>
  <si>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</si>
  <si>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</si>
  <si>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</si>
  <si>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</si>
  <si>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</si>
  <si>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</si>
  <si>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</si>
  <si>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</si>
  <si>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</si>
  <si>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</si>
  <si>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</si>
  <si>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</si>
  <si>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</si>
  <si>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</si>
  <si>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</si>
  <si>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</si>
  <si>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</si>
  <si>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</si>
  <si>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</si>
  <si>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</si>
  <si>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</si>
  <si>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</si>
  <si>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</si>
  <si>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</si>
  <si>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</si>
  <si>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</si>
  <si>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</si>
  <si>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</si>
  <si>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</si>
  <si>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</si>
  <si>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</si>
  <si>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</si>
  <si>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</si>
  <si>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</si>
  <si>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</si>
  <si>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</si>
  <si>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</si>
  <si>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</si>
  <si>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</si>
  <si>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</si>
  <si>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</si>
  <si>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</si>
  <si>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</si>
  <si>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</si>
  <si>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</si>
  <si>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</si>
  <si>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</si>
  <si>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</si>
  <si>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</si>
  <si>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</si>
  <si>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</si>
  <si>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</si>
  <si>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</si>
  <si>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</si>
  <si>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</si>
  <si>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</si>
  <si>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</si>
  <si>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</si>
  <si>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</si>
  <si>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</si>
  <si>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</si>
  <si>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</si>
  <si>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</si>
  <si>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</si>
  <si>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</si>
  <si>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</si>
  <si>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</si>
  <si>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</si>
  <si>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</si>
  <si>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</si>
  <si>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</si>
  <si>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</si>
  <si>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</si>
  <si>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</si>
  <si>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</si>
  <si>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</si>
  <si>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</si>
  <si>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</si>
  <si>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</si>
  <si>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</si>
  <si>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</si>
  <si>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</si>
  <si>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</si>
  <si>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</si>
  <si>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</si>
  <si>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</si>
  <si>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</si>
  <si>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</si>
  <si>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</si>
  <si>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</si>
  <si>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</si>
  <si>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</si>
  <si>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</si>
  <si>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</si>
  <si>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</si>
  <si>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</si>
  <si>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</si>
  <si>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</si>
  <si>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</si>
  <si>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</si>
  <si>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</si>
  <si>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</si>
  <si>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</si>
  <si>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</si>
  <si>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</si>
  <si>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</si>
  <si>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</si>
  <si>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</si>
  <si>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</si>
  <si>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</si>
  <si>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</si>
  <si>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</si>
  <si>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</si>
  <si>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</si>
  <si>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</si>
  <si>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</si>
  <si>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</si>
  <si>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</si>
  <si>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</si>
  <si>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</si>
  <si>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</si>
  <si>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</si>
  <si>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</si>
  <si>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</si>
  <si>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</si>
  <si>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</si>
  <si>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</si>
  <si>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</si>
  <si>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</si>
  <si>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</si>
  <si>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</si>
  <si>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</si>
  <si>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</si>
  <si>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</si>
  <si>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</si>
  <si>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</si>
  <si>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</si>
  <si>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</si>
  <si>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</si>
  <si>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</si>
  <si>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</si>
  <si>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</si>
  <si>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</si>
  <si>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</si>
  <si>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</si>
  <si>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</si>
  <si>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</si>
  <si>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</si>
  <si>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</si>
  <si>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</si>
  <si>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</si>
  <si>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</si>
  <si>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</si>
  <si>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</si>
  <si>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</si>
  <si>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</si>
  <si>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</si>
  <si>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</si>
  <si>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</si>
  <si>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</si>
  <si>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</si>
  <si>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</si>
  <si>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</si>
  <si>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</si>
  <si>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</si>
  <si>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</si>
  <si>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</si>
  <si>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</si>
  <si>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</si>
  <si>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</si>
  <si>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</si>
  <si>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</si>
  <si>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</si>
  <si>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</si>
  <si>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</si>
  <si>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</si>
  <si>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</si>
  <si>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</si>
  <si>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</si>
  <si>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</si>
  <si>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</si>
  <si>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</si>
  <si>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</si>
  <si>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</si>
  <si>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</si>
  <si>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</si>
  <si>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</si>
  <si>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</si>
  <si>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</si>
  <si>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</si>
  <si>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</si>
  <si>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</si>
  <si>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</si>
  <si>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</si>
  <si>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</si>
  <si>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</si>
  <si>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</si>
  <si>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</si>
  <si>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</si>
  <si>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</si>
  <si>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</si>
  <si>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</si>
  <si>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</si>
  <si>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</si>
  <si>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</si>
  <si>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</si>
  <si>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</si>
  <si>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</si>
  <si>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</si>
  <si>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</si>
  <si>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</si>
  <si>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</si>
  <si>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</si>
  <si>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</si>
  <si>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</si>
  <si>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</si>
  <si>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</si>
  <si>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</si>
  <si>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</si>
  <si>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</si>
  <si>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</si>
  <si>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</si>
  <si>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</si>
  <si>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</si>
  <si>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</si>
  <si>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</si>
  <si>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</si>
  <si>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</si>
  <si>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</si>
  <si>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</si>
  <si>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</si>
  <si>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</si>
  <si>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</si>
  <si>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</si>
  <si>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</si>
  <si>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</si>
  <si>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</si>
  <si>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</si>
  <si>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</si>
  <si>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</si>
  <si>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</si>
  <si>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</si>
  <si>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</si>
  <si>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</si>
  <si>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</si>
  <si>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</si>
  <si>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</si>
  <si>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</si>
  <si>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</si>
  <si>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</si>
  <si>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</si>
  <si>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</si>
  <si>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</si>
  <si>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</si>
  <si>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</si>
  <si>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</si>
  <si>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</si>
  <si>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</si>
  <si>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</si>
  <si>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</si>
  <si>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</si>
  <si>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</si>
  <si>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</si>
  <si>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</si>
  <si>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</si>
  <si>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</si>
  <si>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</si>
  <si>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</si>
  <si>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</si>
  <si>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</si>
  <si>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</si>
  <si>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</si>
  <si>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</si>
  <si>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</si>
  <si>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</si>
  <si>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</si>
  <si>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</si>
  <si>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</si>
  <si>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</si>
  <si>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</si>
  <si>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</si>
  <si>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</si>
  <si>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</si>
  <si>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</si>
  <si>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</si>
  <si>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</si>
  <si>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</si>
  <si>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</si>
  <si>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</si>
  <si>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</si>
  <si>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</si>
  <si>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</si>
  <si>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</si>
  <si>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</si>
  <si>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</si>
  <si>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</si>
  <si>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</si>
  <si>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</si>
  <si>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</si>
  <si>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</si>
  <si>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</si>
  <si>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</si>
  <si>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</si>
  <si>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</si>
  <si>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</si>
  <si>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</si>
  <si>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</si>
  <si>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</si>
  <si>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</si>
  <si>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</si>
  <si>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</si>
  <si>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</si>
  <si>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</si>
  <si>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</si>
  <si>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</si>
  <si>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</si>
  <si>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</si>
  <si>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</si>
  <si>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</si>
  <si>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</si>
  <si>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</si>
  <si>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</si>
  <si>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</si>
  <si>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</si>
  <si>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</si>
  <si>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</si>
  <si>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</si>
  <si>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</si>
  <si>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</si>
  <si>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</si>
  <si>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</si>
  <si>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</si>
  <si>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</si>
  <si>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</si>
  <si>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</si>
  <si>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</si>
  <si>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</si>
  <si>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</si>
  <si>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</si>
  <si>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</si>
  <si>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</si>
  <si>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</si>
  <si>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</si>
  <si>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</si>
  <si>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</si>
  <si>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</si>
  <si>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</si>
  <si>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</si>
  <si>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</si>
  <si>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</si>
  <si>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</si>
  <si>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</si>
  <si>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</si>
  <si>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</si>
  <si>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</si>
  <si>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</si>
  <si>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</si>
  <si>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</si>
  <si>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</si>
  <si>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</si>
  <si>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</si>
  <si>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</si>
  <si>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</si>
  <si>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</si>
  <si>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</si>
  <si>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</si>
  <si>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</si>
  <si>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</si>
  <si>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</si>
  <si>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</si>
  <si>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</si>
  <si>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</si>
  <si>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</si>
  <si>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</si>
  <si>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</si>
  <si>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</si>
  <si>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</si>
  <si>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</si>
  <si>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</si>
  <si>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</si>
  <si>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</si>
  <si>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</si>
  <si>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</si>
  <si>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</si>
  <si>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</si>
  <si>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</si>
  <si>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</si>
  <si>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</si>
  <si>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</si>
  <si>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</si>
  <si>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</si>
  <si>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</si>
  <si>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</si>
  <si>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</si>
  <si>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</si>
  <si>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</si>
  <si>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</si>
  <si>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</si>
  <si>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</si>
  <si>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</si>
  <si>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</si>
  <si>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</si>
  <si>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</si>
  <si>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</si>
  <si>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</si>
  <si>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</si>
  <si>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</si>
  <si>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</si>
  <si>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</si>
  <si>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</si>
  <si>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</si>
  <si>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</si>
  <si>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</si>
  <si>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</si>
  <si>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</si>
  <si>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</si>
  <si>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</si>
  <si>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</si>
  <si>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</si>
  <si>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</si>
  <si>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</si>
  <si>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</si>
  <si>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</si>
  <si>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</si>
  <si>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</si>
  <si>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</si>
  <si>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</si>
  <si>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</si>
  <si>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</si>
  <si>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</si>
  <si>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</si>
  <si>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</si>
  <si>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</si>
  <si>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</si>
  <si>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</si>
  <si>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</si>
  <si>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</si>
  <si>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</si>
  <si>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</si>
  <si>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</si>
  <si>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</si>
  <si>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</si>
  <si>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</si>
  <si>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</si>
  <si>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</si>
  <si>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</si>
  <si>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</si>
  <si>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</si>
  <si>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</si>
  <si>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</si>
  <si>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</si>
  <si>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</si>
  <si>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</si>
  <si>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</si>
  <si>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</si>
  <si>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</si>
  <si>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</si>
  <si>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</si>
  <si>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</si>
  <si>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</si>
  <si>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</si>
  <si>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</si>
  <si>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</si>
  <si>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</si>
  <si>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</si>
  <si>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</si>
  <si>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</si>
  <si>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</si>
  <si>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</si>
  <si>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</si>
  <si>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</si>
  <si>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</si>
  <si>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</si>
  <si>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</si>
  <si>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</si>
  <si>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</si>
  <si>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</si>
  <si>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</si>
  <si>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</si>
  <si>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</si>
  <si>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</si>
  <si>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</si>
  <si>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</si>
  <si>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</si>
  <si>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</si>
  <si>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</si>
  <si>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</si>
  <si>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</si>
  <si>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</si>
  <si>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</si>
  <si>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</si>
  <si>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</si>
  <si>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</si>
  <si>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</si>
  <si>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</si>
  <si>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</si>
  <si>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</si>
  <si>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</si>
  <si>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</si>
  <si>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</si>
  <si>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</si>
  <si>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</si>
  <si>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</si>
  <si>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</si>
  <si>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</si>
  <si>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</si>
  <si>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</si>
  <si>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</si>
  <si>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</si>
  <si>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</si>
  <si>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</si>
  <si>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</si>
  <si>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</si>
  <si>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</si>
  <si>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</si>
  <si>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</si>
  <si>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</si>
  <si>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</si>
  <si>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</si>
  <si>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</si>
  <si>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</si>
  <si>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</si>
  <si>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</si>
  <si>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</si>
  <si>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</si>
  <si>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</si>
  <si>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</si>
  <si>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</si>
  <si>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</si>
  <si>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</si>
  <si>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</si>
  <si>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</si>
  <si>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</si>
  <si>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</si>
  <si>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</si>
  <si>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</si>
  <si>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</si>
  <si>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</si>
  <si>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</si>
  <si>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</si>
  <si>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</si>
  <si>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</si>
  <si>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</si>
  <si>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</si>
  <si>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</si>
  <si>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</si>
  <si>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</si>
  <si>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</si>
  <si>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</si>
  <si>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</si>
  <si>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</si>
  <si>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</si>
  <si>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</si>
  <si>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</si>
  <si>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</si>
  <si>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</si>
  <si>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</si>
  <si>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</si>
  <si>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</si>
  <si>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</si>
  <si>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</si>
  <si>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</si>
  <si>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</si>
  <si>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</si>
  <si>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</si>
  <si>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</si>
  <si>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</si>
  <si>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</si>
  <si>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</si>
  <si>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</si>
  <si>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</si>
  <si>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</si>
  <si>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</si>
  <si>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</si>
  <si>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</si>
  <si>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</si>
  <si>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</si>
  <si>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</si>
  <si>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</si>
  <si>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</si>
  <si>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</si>
  <si>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</si>
  <si>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</si>
  <si>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</si>
  <si>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</si>
  <si>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</si>
  <si>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</si>
  <si>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</si>
  <si>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</si>
  <si>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</si>
  <si>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</si>
  <si>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</si>
  <si>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</si>
  <si>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</si>
  <si>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</si>
  <si>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</si>
  <si>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</si>
  <si>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</si>
  <si>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</si>
  <si>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</si>
  <si>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</si>
  <si>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</si>
  <si>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</si>
  <si>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</si>
  <si>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</si>
  <si>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</si>
  <si>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</si>
  <si>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</si>
  <si>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</si>
  <si>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</si>
  <si>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</si>
  <si>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</si>
  <si>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</si>
  <si>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</si>
  <si>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</si>
  <si>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</si>
  <si>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</si>
  <si>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</si>
  <si>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</si>
  <si>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</si>
  <si>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</si>
  <si>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</si>
  <si>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</si>
  <si>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</si>
  <si>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</si>
  <si>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</si>
  <si>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</si>
  <si>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</si>
  <si>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</si>
  <si>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</si>
  <si>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</si>
  <si>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</si>
  <si>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</si>
  <si>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</si>
  <si>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</si>
  <si>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</si>
  <si>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</si>
  <si>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</si>
  <si>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</si>
  <si>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</si>
  <si>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</si>
  <si>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</si>
  <si>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</si>
  <si>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</si>
  <si>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</si>
  <si>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</si>
  <si>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</si>
  <si>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</si>
  <si>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</si>
  <si>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</si>
  <si>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</si>
  <si>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</si>
  <si>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</si>
  <si>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</si>
  <si>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</si>
  <si>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</si>
  <si>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</si>
  <si>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</si>
  <si>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</si>
  <si>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</si>
  <si>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</si>
  <si>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</si>
  <si>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</si>
  <si>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</si>
  <si>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</si>
  <si>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</si>
  <si>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</si>
  <si>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</si>
  <si>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</si>
  <si>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</si>
  <si>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</si>
  <si>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</si>
  <si>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</si>
  <si>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</si>
  <si>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</si>
  <si>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</si>
  <si>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</si>
  <si>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</si>
  <si>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</si>
  <si>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</si>
  <si>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</si>
  <si>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</si>
  <si>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</si>
  <si>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</si>
  <si>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</si>
  <si>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</si>
  <si>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</si>
  <si>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</si>
  <si>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</si>
  <si>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</si>
  <si>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</si>
  <si>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</si>
  <si>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</si>
  <si>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</si>
  <si>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</si>
  <si>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</si>
  <si>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</si>
  <si>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</si>
  <si>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</si>
  <si>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</si>
  <si>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</si>
  <si>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</si>
  <si>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</si>
  <si>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</si>
  <si>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</si>
  <si>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</si>
  <si>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</si>
  <si>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</si>
  <si>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</si>
  <si>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</si>
  <si>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</si>
  <si>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</si>
  <si>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</si>
  <si>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</si>
  <si>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</si>
  <si>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</si>
  <si>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</si>
  <si>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</si>
  <si>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</si>
  <si>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</si>
  <si>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</si>
  <si>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</si>
  <si>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</si>
  <si>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</si>
  <si>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</si>
  <si>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</si>
  <si>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</si>
  <si>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</si>
  <si>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</si>
  <si>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</si>
  <si>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</si>
  <si>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</si>
  <si>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</si>
  <si>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</si>
  <si>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</si>
  <si>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</si>
  <si>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</si>
  <si>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</si>
  <si>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</si>
  <si>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</si>
  <si>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</si>
  <si>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</si>
  <si>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</si>
  <si>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</si>
  <si>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</si>
  <si>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</si>
  <si>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</si>
  <si>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</si>
  <si>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</si>
  <si>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</si>
  <si>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</si>
  <si>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</si>
  <si>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</si>
  <si>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</si>
  <si>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</si>
  <si>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</si>
  <si>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</si>
  <si>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</si>
  <si>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</si>
  <si>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</si>
  <si>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</si>
  <si>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</si>
  <si>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</si>
  <si>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</si>
  <si>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</si>
  <si>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</si>
  <si>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</si>
  <si>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</si>
  <si>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</si>
  <si>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</si>
  <si>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</si>
  <si>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</si>
  <si>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</si>
  <si>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</si>
  <si>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</si>
  <si>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</si>
  <si>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</si>
  <si>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</si>
  <si>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</si>
  <si>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</si>
  <si>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</si>
  <si>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</si>
  <si>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</si>
  <si>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</si>
  <si>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</si>
  <si>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</si>
  <si>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</si>
  <si>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</si>
  <si>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</si>
  <si>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</si>
  <si>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</si>
  <si>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</si>
  <si>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</si>
  <si>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</si>
  <si>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</si>
  <si>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</si>
  <si>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</si>
  <si>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</si>
  <si>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</si>
  <si>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</si>
  <si>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</si>
  <si>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</si>
  <si>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</si>
  <si>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</si>
  <si>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</si>
  <si>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</si>
  <si>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</si>
  <si>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</si>
  <si>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</si>
  <si>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</si>
  <si>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</si>
  <si>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</si>
  <si>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</si>
  <si>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</si>
  <si>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</si>
  <si>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</si>
  <si>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</si>
  <si>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</si>
  <si>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</si>
  <si>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</si>
  <si>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</si>
  <si>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</si>
  <si>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</si>
  <si>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</si>
  <si>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</si>
  <si>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</si>
  <si>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</si>
  <si>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</si>
  <si>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</si>
  <si>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</si>
  <si>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</si>
  <si>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</si>
  <si>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</si>
  <si>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</si>
  <si>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</si>
  <si>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</si>
  <si>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</si>
  <si>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</si>
  <si>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</si>
  <si>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</si>
  <si>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</si>
  <si>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</si>
  <si>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</si>
  <si>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</si>
  <si>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</si>
  <si>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</si>
  <si>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</si>
  <si>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</si>
  <si>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</si>
  <si>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</si>
  <si>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</si>
  <si>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</si>
  <si>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</si>
  <si>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</si>
  <si>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</si>
  <si>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</si>
  <si>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</si>
  <si>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</si>
  <si>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</si>
  <si>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</si>
  <si>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</si>
  <si>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</si>
  <si>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</si>
  <si>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</si>
  <si>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</si>
  <si>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</si>
  <si>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</si>
  <si>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</si>
  <si>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</si>
  <si>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</si>
  <si>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</si>
  <si>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</si>
  <si>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</si>
  <si>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</si>
  <si>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</si>
  <si>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</si>
  <si>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</si>
  <si>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</si>
  <si>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</si>
  <si>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</si>
  <si>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</si>
  <si>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</si>
  <si>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</si>
  <si>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</si>
  <si>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</si>
  <si>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</si>
  <si>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</si>
  <si>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</si>
  <si>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</si>
  <si>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</si>
  <si>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</si>
  <si>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</si>
  <si>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</si>
  <si>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</si>
  <si>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</si>
  <si>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</si>
  <si>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</si>
  <si>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</si>
  <si>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</si>
  <si>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</si>
  <si>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</si>
  <si>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</si>
  <si>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</si>
  <si>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</si>
  <si>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</si>
  <si>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</si>
  <si>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</si>
  <si>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</si>
  <si>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</si>
  <si>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</si>
  <si>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</si>
  <si>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</si>
  <si>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</si>
  <si>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</si>
  <si>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</si>
  <si>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</si>
  <si>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</si>
  <si>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</si>
  <si>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</si>
  <si>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</si>
  <si>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</si>
  <si>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</si>
  <si>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</si>
  <si>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</si>
  <si>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</si>
  <si>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</si>
  <si>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</si>
  <si>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</si>
  <si>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</si>
  <si>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</si>
  <si>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</si>
  <si>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</si>
  <si>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</si>
  <si>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</si>
  <si>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</si>
  <si>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</si>
  <si>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</si>
  <si>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</si>
  <si>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</si>
  <si>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</si>
  <si>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</si>
  <si>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</si>
  <si>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</si>
  <si>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</si>
  <si>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</si>
  <si>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</si>
  <si>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</si>
  <si>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</si>
  <si>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</si>
  <si>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</si>
  <si>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</si>
  <si>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</si>
  <si>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</si>
  <si>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</si>
  <si>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</si>
  <si>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</si>
  <si>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</si>
  <si>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</si>
  <si>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</si>
  <si>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</si>
  <si>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</si>
  <si>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</si>
  <si>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</si>
  <si>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</si>
  <si>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</si>
  <si>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</si>
  <si>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</si>
  <si>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</si>
  <si>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</si>
  <si>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</si>
  <si>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</si>
  <si>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</si>
  <si>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</si>
  <si>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</si>
  <si>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</si>
  <si>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</si>
  <si>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</si>
  <si>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</si>
  <si>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</si>
  <si>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</si>
  <si>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</si>
  <si>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</si>
  <si>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</si>
  <si>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</si>
  <si>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</si>
  <si>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</si>
  <si>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</si>
  <si>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</si>
  <si>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</si>
  <si>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</si>
  <si>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</si>
  <si>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</si>
  <si>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</si>
  <si>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</si>
  <si>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</si>
  <si>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</si>
  <si>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</si>
  <si>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</si>
  <si>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</si>
  <si>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</si>
  <si>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</si>
  <si>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</si>
  <si>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</si>
  <si>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</si>
  <si>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</si>
  <si>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</si>
  <si>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</si>
  <si>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</si>
  <si>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</si>
  <si>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</si>
  <si>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</si>
  <si>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</si>
  <si>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</si>
  <si>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</si>
  <si>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</si>
  <si>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</si>
  <si>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</si>
  <si>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</si>
  <si>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</si>
  <si>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</si>
  <si>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</si>
  <si>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</si>
  <si>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</si>
  <si>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</si>
  <si>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</si>
  <si>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</si>
  <si>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</si>
  <si>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</si>
  <si>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</si>
  <si>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</si>
  <si>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</si>
  <si>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</si>
  <si>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</si>
  <si>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</si>
  <si>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</si>
  <si>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</si>
  <si>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</si>
  <si>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</si>
  <si>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</si>
  <si>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</si>
  <si>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</si>
  <si>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</si>
  <si>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</si>
  <si>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</si>
  <si>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</si>
  <si>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</si>
  <si>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</si>
  <si>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</si>
  <si>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</si>
  <si>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</si>
  <si>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</si>
  <si>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</si>
  <si>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</si>
  <si>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</si>
  <si>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</si>
  <si>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</si>
  <si>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</si>
  <si>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</si>
  <si>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</si>
  <si>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</si>
  <si>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</si>
  <si>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</si>
  <si>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</si>
  <si>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</si>
  <si>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</si>
  <si>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</si>
  <si>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</si>
  <si>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</si>
  <si>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</si>
  <si>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</si>
  <si>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</si>
  <si>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</si>
  <si>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</si>
  <si>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</si>
  <si>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</si>
  <si>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</si>
  <si>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</si>
  <si>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</si>
  <si>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</si>
  <si>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</si>
  <si>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</si>
  <si>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</si>
  <si>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</si>
  <si>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</si>
  <si>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</si>
  <si>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</si>
  <si>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</si>
  <si>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</si>
  <si>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</si>
  <si>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</si>
  <si>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</si>
  <si>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</si>
  <si>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</si>
  <si>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</si>
  <si>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</si>
  <si>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</si>
  <si>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</si>
  <si>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</si>
  <si>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</si>
  <si>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</si>
  <si>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</si>
  <si>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</si>
  <si>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</si>
  <si>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</si>
  <si>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</si>
  <si>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</si>
  <si>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</si>
  <si>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</si>
  <si>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</si>
  <si>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</si>
  <si>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</si>
  <si>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</si>
  <si>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</si>
  <si>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</si>
  <si>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</si>
  <si>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</si>
  <si>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</si>
  <si>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</si>
  <si>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</si>
  <si>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</si>
  <si>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</si>
  <si>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</si>
  <si>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</si>
  <si>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</si>
  <si>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</si>
  <si>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</si>
  <si>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</si>
  <si>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</si>
  <si>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</si>
  <si>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</si>
  <si>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</si>
  <si>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</si>
  <si>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</si>
  <si>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</si>
  <si>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</si>
  <si>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</si>
  <si>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</si>
  <si>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</si>
  <si>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</si>
  <si>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</si>
  <si>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</si>
  <si>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</si>
  <si>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</si>
  <si>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</si>
  <si>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</si>
  <si>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</si>
  <si>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TOUYRE EN AMONT DE L'HERS</t>
  </si>
  <si>
    <t>LE TOUYRE</t>
  </si>
  <si>
    <t>05167950</t>
  </si>
  <si>
    <t>18310006400033</t>
  </si>
  <si>
    <t>Agence de l'Eau Adour-Garonne</t>
  </si>
  <si>
    <t>34255833500077</t>
  </si>
  <si>
    <t>AQUASCOP BIOLOGIE site de Monptellier</t>
  </si>
  <si>
    <t>IBMR-18-M198</t>
  </si>
  <si>
    <t>GEOFFROY SEVENO, FRANCOIS EVEN</t>
  </si>
  <si>
    <t>IBMR standard</t>
  </si>
  <si>
    <t>ETIAGE NORMAL</t>
  </si>
  <si>
    <t>ENSOLEILLE</t>
  </si>
  <si>
    <t>NULLE</t>
  </si>
  <si>
    <t>OUI</t>
  </si>
  <si>
    <t>Présence de Renouée deu Japon, écrevisses signal abondantes, trace possible de Loutre (voir Photo, empreintes et étron)</t>
  </si>
  <si>
    <t>très abondant</t>
  </si>
  <si>
    <t>abondant</t>
  </si>
  <si>
    <t>hilspx</t>
  </si>
  <si>
    <t>melspx</t>
  </si>
  <si>
    <t>paaspx</t>
  </si>
  <si>
    <t>phospx</t>
  </si>
  <si>
    <t>vauspx</t>
  </si>
  <si>
    <t>crafil</t>
  </si>
  <si>
    <t>fiscra</t>
  </si>
  <si>
    <t>pliros</t>
  </si>
  <si>
    <t>rhyrip</t>
  </si>
  <si>
    <t>equarv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</si>
</sst>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612807</v>
      </c>
      <c r="G10" s="105"/>
      <c r="H10" s="106"/>
    </row>
    <row r="11" spans="1:8" ht="15">
      <c r="A11" s="10" t="s">
        <v>2281</v>
      </c>
      <c r="B11" s="47">
        <v>43363</v>
      </c>
      <c r="D11" s="10" t="s">
        <v>2284</v>
      </c>
      <c r="E11" s="52">
        <v>6216317</v>
      </c>
      <c r="G11" s="105"/>
      <c r="H11" s="106"/>
    </row>
    <row r="12" spans="1:8" ht="15">
      <c r="A12" s="10" t="s">
        <v>2287</v>
      </c>
      <c r="B12" s="52" t="s">
        <v>5290</v>
      </c>
      <c r="D12" s="10" t="s">
        <v>2285</v>
      </c>
      <c r="E12" s="52">
        <v>612902</v>
      </c>
      <c r="G12" s="107"/>
      <c r="H12" s="108"/>
    </row>
    <row r="13" spans="1:5" ht="17.25" customHeight="1" thickBot="1">
      <c r="A13" s="2"/>
      <c r="B13" s="55"/>
      <c r="D13" s="10" t="s">
        <v>2286</v>
      </c>
      <c r="E13" s="52">
        <v>6216308</v>
      </c>
    </row>
    <row r="14" spans="1:5" s="58" customFormat="1" ht="15.75" thickBot="1">
      <c r="A14" s="99" t="s">
        <v>2061</v>
      </c>
      <c r="B14" s="100"/>
      <c r="C14" s="100"/>
      <c r="D14" s="100"/>
      <c r="E14" s="101"/>
    </row>
    <row r="15" spans="1:3" ht="15">
      <c r="A15" s="3" t="s">
        <v>2062</v>
      </c>
      <c r="B15" s="30" t="s">
        <v>5292</v>
      </c>
      <c r="C15" s="16"/>
    </row>
    <row r="16" spans="1:3" ht="15">
      <c r="A16" s="3" t="s">
        <v>2270</v>
      </c>
      <c r="B16" s="30"/>
      <c r="C16" s="16"/>
    </row>
    <row r="17" spans="1:3" ht="15">
      <c r="A17" s="114" t="s">
        <v>2268</v>
      </c>
      <c r="B17" s="49" t="s">
        <v>2269</v>
      </c>
      <c r="C17" s="61">
        <f>E10</f>
        <v>612807</v>
      </c>
    </row>
    <row r="18" spans="1:3" ht="15">
      <c r="A18" s="115"/>
      <c r="B18" s="49" t="s">
        <v>2271</v>
      </c>
      <c r="C18" s="61">
        <f>E11</f>
        <v>6216317</v>
      </c>
    </row>
    <row r="19" spans="1:2" ht="15">
      <c r="A19" s="3" t="s">
        <v>2063</v>
      </c>
      <c r="B19" s="29">
        <v>331</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8.1</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16.5</v>
      </c>
      <c r="D35" s="28" t="s">
        <v>2288</v>
      </c>
      <c r="E35" s="32">
        <v>83.5</v>
      </c>
    </row>
    <row r="36" spans="1:5" s="7" customFormat="1" ht="15" customHeight="1">
      <c r="A36" s="5" t="s">
        <v>2113</v>
      </c>
      <c r="B36" s="30">
        <v>17.5</v>
      </c>
      <c r="C36" s="6"/>
      <c r="D36" s="8" t="s">
        <v>2112</v>
      </c>
      <c r="E36" s="30">
        <v>82.5</v>
      </c>
    </row>
    <row r="37" spans="1:5" s="7" customFormat="1" ht="15" customHeight="1">
      <c r="A37" s="5" t="s">
        <v>2111</v>
      </c>
      <c r="B37" s="30">
        <v>7.5</v>
      </c>
      <c r="C37" s="6"/>
      <c r="D37" s="8" t="s">
        <v>2110</v>
      </c>
      <c r="E37" s="30">
        <v>8.2</v>
      </c>
    </row>
    <row r="38" spans="1:5" s="7" customFormat="1" ht="15" customHeight="1">
      <c r="A38" s="5" t="s">
        <v>2115</v>
      </c>
      <c r="B38" s="30">
        <v>2</v>
      </c>
      <c r="C38" s="6"/>
      <c r="D38" s="8" t="s">
        <v>2115</v>
      </c>
      <c r="E38" s="30">
        <v>0.1</v>
      </c>
    </row>
    <row r="39" spans="1:5" s="7" customFormat="1" ht="15" customHeight="1">
      <c r="A39" s="8" t="s">
        <v>2109</v>
      </c>
      <c r="B39" s="30" t="s">
        <v>5298</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v>1</v>
      </c>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1</v>
      </c>
    </row>
    <row r="58" spans="1:5" s="15" customFormat="1" ht="15">
      <c r="A58" s="3" t="s">
        <v>2094</v>
      </c>
      <c r="B58" s="9">
        <v>4</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2</v>
      </c>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3</v>
      </c>
    </row>
    <row r="76" spans="1:5" s="15" customFormat="1" ht="15">
      <c r="A76" s="3" t="s">
        <v>2080</v>
      </c>
      <c r="B76" s="9">
        <v>4</v>
      </c>
      <c r="C76" s="6"/>
      <c r="D76" s="10" t="s">
        <v>2080</v>
      </c>
      <c r="E76" s="9">
        <v>2</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v>2</v>
      </c>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5297</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0.01</v>
      </c>
      <c r="E98" s="35"/>
      <c r="F98" s="35" t="s">
        <v>2294</v>
      </c>
    </row>
    <row r="99" spans="1:6" ht="15">
      <c r="A99" s="33" t="s">
        <v>5300</v>
      </c>
      <c r="B99" s="20" t="str">
        <f>VLOOKUP(A99,'Ref Taxo'!A:B,2,FALSE)</f>
        <v>Hildenbrandia</v>
      </c>
      <c r="C99" s="21">
        <f>VLOOKUP(A99,'Ref Taxo'!A:D,4,FALSE)</f>
        <v>1157</v>
      </c>
      <c r="D99" s="34">
        <v>0.2</v>
      </c>
      <c r="E99" s="35">
        <v>0.01</v>
      </c>
      <c r="F99" s="35" t="s">
        <v>2294</v>
      </c>
    </row>
    <row r="100" spans="1:6" ht="15">
      <c r="A100" s="33" t="s">
        <v>5301</v>
      </c>
      <c r="B100" s="20" t="str">
        <f>VLOOKUP(A100,'Ref Taxo'!A:B,2,FALSE)</f>
        <v>Melosira</v>
      </c>
      <c r="C100" s="21">
        <f>VLOOKUP(A100,'Ref Taxo'!A:D,4,FALSE)</f>
        <v>8714</v>
      </c>
      <c r="D100" s="34">
        <v>0.5</v>
      </c>
      <c r="E100" s="35"/>
      <c r="F100" s="35" t="s">
        <v>2294</v>
      </c>
    </row>
    <row r="101" spans="1:6" ht="15">
      <c r="A101" s="33" t="s">
        <v>5302</v>
      </c>
      <c r="B101" s="20" t="str">
        <f>VLOOKUP(A101,'Ref Taxo'!A:B,2,FALSE)</f>
        <v xml:space="preserve">Paralemanea </v>
      </c>
      <c r="C101" s="21">
        <f>VLOOKUP(A101,'Ref Taxo'!A:D,4,FALSE)</f>
        <v>31566</v>
      </c>
      <c r="D101" s="34">
        <v>0.01</v>
      </c>
      <c r="E101" s="35"/>
      <c r="F101" s="35" t="s">
        <v>2294</v>
      </c>
    </row>
    <row r="102" spans="1:6" ht="15">
      <c r="A102" s="33" t="s">
        <v>5303</v>
      </c>
      <c r="B102" s="20" t="str">
        <f>VLOOKUP(A102,'Ref Taxo'!A:B,2,FALSE)</f>
        <v>Phormidium</v>
      </c>
      <c r="C102" s="21">
        <f>VLOOKUP(A102,'Ref Taxo'!A:D,4,FALSE)</f>
        <v>6414</v>
      </c>
      <c r="D102" s="34">
        <v>0.05</v>
      </c>
      <c r="E102" s="35"/>
      <c r="F102" s="35" t="s">
        <v>2294</v>
      </c>
    </row>
    <row r="103" spans="1:6" ht="15">
      <c r="A103" s="33" t="s">
        <v>5304</v>
      </c>
      <c r="B103" s="20" t="str">
        <f>VLOOKUP(A103,'Ref Taxo'!A:B,2,FALSE)</f>
        <v>Vaucheria</v>
      </c>
      <c r="C103" s="21">
        <f>VLOOKUP(A103,'Ref Taxo'!A:D,4,FALSE)</f>
        <v>1169</v>
      </c>
      <c r="D103" s="34">
        <v>0.01</v>
      </c>
      <c r="E103" s="35"/>
      <c r="F103" s="35" t="s">
        <v>2294</v>
      </c>
    </row>
    <row r="104" spans="1:6" ht="15">
      <c r="A104" s="33" t="s">
        <v>435</v>
      </c>
      <c r="B104" s="20" t="str">
        <f>VLOOKUP(A104,'Ref Taxo'!A:B,2,FALSE)</f>
        <v>Cinclidotus riparius</v>
      </c>
      <c r="C104" s="21">
        <f>VLOOKUP(A104,'Ref Taxo'!A:D,4,FALSE)</f>
        <v>1321</v>
      </c>
      <c r="D104" s="34">
        <v>0.01</v>
      </c>
      <c r="E104" s="35">
        <v>0.01</v>
      </c>
      <c r="F104" s="35" t="s">
        <v>2294</v>
      </c>
    </row>
    <row r="105" spans="1:6" ht="15">
      <c r="A105" s="33" t="s">
        <v>5305</v>
      </c>
      <c r="B105" s="20" t="str">
        <f>VLOOKUP(A105,'Ref Taxo'!A:B,2,FALSE)</f>
        <v>Cratoneuron filicinum</v>
      </c>
      <c r="C105" s="21">
        <f>VLOOKUP(A105,'Ref Taxo'!A:D,4,FALSE)</f>
        <v>1233</v>
      </c>
      <c r="D105" s="34">
        <v>0.01</v>
      </c>
      <c r="E105" s="35">
        <v>0.01</v>
      </c>
      <c r="F105" s="35" t="s">
        <v>2294</v>
      </c>
    </row>
    <row r="106" spans="1:6" ht="15">
      <c r="A106" s="33" t="s">
        <v>5306</v>
      </c>
      <c r="B106" s="20" t="str">
        <f>VLOOKUP(A106,'Ref Taxo'!A:B,2,FALSE)</f>
        <v>Fissidens crassipes</v>
      </c>
      <c r="C106" s="21">
        <f>VLOOKUP(A106,'Ref Taxo'!A:D,4,FALSE)</f>
        <v>1294</v>
      </c>
      <c r="D106" s="34">
        <v>0.01</v>
      </c>
      <c r="E106" s="35"/>
      <c r="F106" s="35" t="s">
        <v>2294</v>
      </c>
    </row>
    <row r="107" spans="1:6" ht="15">
      <c r="A107" s="33" t="s">
        <v>768</v>
      </c>
      <c r="B107" s="20" t="str">
        <f>VLOOKUP(A107,'Ref Taxo'!A:B,2,FALSE)</f>
        <v>Fontinalis antipyretica</v>
      </c>
      <c r="C107" s="21">
        <f>VLOOKUP(A107,'Ref Taxo'!A:D,4,FALSE)</f>
        <v>1310</v>
      </c>
      <c r="D107" s="34">
        <v>0.11</v>
      </c>
      <c r="E107" s="35">
        <v>0.1</v>
      </c>
      <c r="F107" s="35" t="s">
        <v>2294</v>
      </c>
    </row>
    <row r="108" spans="1:6" ht="15">
      <c r="A108" s="33" t="s">
        <v>1035</v>
      </c>
      <c r="B108" s="20" t="str">
        <f>VLOOKUP(A108,'Ref Taxo'!A:B,2,FALSE)</f>
        <v>Leptodictyum riparium</v>
      </c>
      <c r="C108" s="21">
        <f>VLOOKUP(A108,'Ref Taxo'!A:D,4,FALSE)</f>
        <v>1244</v>
      </c>
      <c r="D108" s="34">
        <v>0.25</v>
      </c>
      <c r="E108" s="35">
        <v>0.01</v>
      </c>
      <c r="F108" s="35" t="s">
        <v>2294</v>
      </c>
    </row>
    <row r="109" spans="1:6" ht="15">
      <c r="A109" s="33" t="s">
        <v>5307</v>
      </c>
      <c r="B109" s="20" t="str">
        <f>VLOOKUP(A109,'Ref Taxo'!A:B,2,FALSE)</f>
        <v>Plagiomnium rostratum</v>
      </c>
      <c r="C109" s="21">
        <f>VLOOKUP(A109,'Ref Taxo'!A:D,4,FALSE)</f>
        <v>19919</v>
      </c>
      <c r="D109" s="34"/>
      <c r="E109" s="35">
        <v>0.01</v>
      </c>
      <c r="F109" s="35" t="s">
        <v>2294</v>
      </c>
    </row>
    <row r="110" spans="1:6" ht="15">
      <c r="A110" s="33" t="s">
        <v>5308</v>
      </c>
      <c r="B110" s="20" t="str">
        <f>VLOOKUP(A110,'Ref Taxo'!A:B,2,FALSE)</f>
        <v>Rhynchostegium riparioides</v>
      </c>
      <c r="C110" s="21">
        <f>VLOOKUP(A110,'Ref Taxo'!A:D,4,FALSE)</f>
        <v>1268</v>
      </c>
      <c r="D110" s="34">
        <v>1</v>
      </c>
      <c r="E110" s="35"/>
      <c r="F110" s="35" t="s">
        <v>2294</v>
      </c>
    </row>
    <row r="111" spans="1:6" ht="15">
      <c r="A111" s="33" t="s">
        <v>1098</v>
      </c>
      <c r="B111" s="20" t="str">
        <f>VLOOKUP(A111,'Ref Taxo'!A:B,2,FALSE)</f>
        <v>Lysimachia vulgaris</v>
      </c>
      <c r="C111" s="21">
        <f>VLOOKUP(A111,'Ref Taxo'!A:D,4,FALSE)</f>
        <v>1887</v>
      </c>
      <c r="D111" s="34"/>
      <c r="E111" s="35">
        <v>0.01</v>
      </c>
      <c r="F111" s="35" t="s">
        <v>2294</v>
      </c>
    </row>
    <row r="112" spans="1:6" ht="15">
      <c r="A112" s="33" t="s">
        <v>5309</v>
      </c>
      <c r="B112" s="20" t="str">
        <f>VLOOKUP(A112,'Ref Taxo'!A:B,2,FALSE)</f>
        <v>Equisetum arvense</v>
      </c>
      <c r="C112" s="21">
        <f>VLOOKUP(A112,'Ref Taxo'!A:D,4,FALSE)</f>
        <v>1384</v>
      </c>
      <c r="D112" s="34">
        <v>0.01</v>
      </c>
      <c r="E112" s="35">
        <v>0.01</v>
      </c>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2019-04-16T08:24:06Z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