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8000" sheetId="2" r:id="rId2"/>
    <sheet name="Mises à jour" sheetId="3" r:id="rId3"/>
  </sheets>
  <definedNames/>
  <calcPr calcId="162913"/>
</workbook>
</file>

<file path=xl/sharedStrings.xml><?xml version="1.0" encoding="utf-8"?>
<sst xmlns="http://schemas.openxmlformats.org/spreadsheetml/2006/main" count="6488" uniqueCount="5305">
  <si>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</si>
  <si>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</si>
  <si>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</si>
  <si>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</si>
  <si>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</si>
  <si>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</si>
  <si>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</si>
  <si>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</si>
  <si>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</si>
  <si>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</si>
  <si>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</si>
  <si>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</si>
  <si>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</si>
  <si>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</si>
  <si>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</si>
  <si>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</si>
  <si>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</si>
  <si>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</si>
  <si>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</si>
  <si>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</si>
  <si>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</si>
  <si>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</si>
  <si>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</si>
  <si>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</si>
  <si>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</si>
  <si>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</si>
  <si>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</si>
  <si>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</si>
  <si>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</si>
  <si>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</si>
  <si>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</si>
  <si>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</si>
  <si>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</si>
  <si>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</si>
  <si>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</si>
  <si>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</si>
  <si>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</si>
  <si>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</si>
  <si>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</si>
  <si>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</si>
  <si>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</si>
  <si>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</si>
  <si>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</si>
  <si>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</si>
  <si>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</si>
  <si>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</si>
  <si>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</si>
  <si>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</si>
  <si>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</si>
  <si>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</si>
  <si>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</si>
  <si>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</si>
  <si>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</si>
  <si>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</si>
  <si>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</si>
  <si>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</si>
  <si>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</si>
  <si>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</si>
  <si>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</si>
  <si>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</si>
  <si>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</si>
  <si>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</si>
  <si>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</si>
  <si>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</si>
  <si>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</si>
  <si>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</si>
  <si>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</si>
  <si>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</si>
  <si>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</si>
  <si>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</si>
  <si>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</si>
  <si>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</si>
  <si>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</si>
  <si>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</si>
  <si>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</si>
  <si>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</si>
  <si>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</si>
  <si>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</si>
  <si>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</si>
  <si>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</si>
  <si>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</si>
  <si>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</si>
  <si>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</si>
  <si>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</si>
  <si>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</si>
  <si>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</si>
  <si>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</si>
  <si>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</si>
  <si>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</si>
  <si>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</si>
  <si>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</si>
  <si>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</si>
  <si>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</si>
  <si>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</si>
  <si>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</si>
  <si>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</si>
  <si>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</si>
  <si>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</si>
  <si>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</si>
  <si>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</si>
  <si>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</si>
  <si>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</si>
  <si>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</si>
  <si>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</si>
  <si>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</si>
  <si>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</si>
  <si>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</si>
  <si>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</si>
  <si>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</si>
  <si>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</si>
  <si>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</si>
  <si>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</si>
  <si>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</si>
  <si>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</si>
  <si>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</si>
  <si>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</si>
  <si>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</si>
  <si>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</si>
  <si>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</si>
  <si>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</si>
  <si>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</si>
  <si>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</si>
  <si>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</si>
  <si>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</si>
  <si>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</si>
  <si>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</si>
  <si>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</si>
  <si>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</si>
  <si>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</si>
  <si>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</si>
  <si>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</si>
  <si>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</si>
  <si>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</si>
  <si>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</si>
  <si>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</si>
  <si>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</si>
  <si>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</si>
  <si>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</si>
  <si>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</si>
  <si>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</si>
  <si>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</si>
  <si>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</si>
  <si>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</si>
  <si>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</si>
  <si>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</si>
  <si>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</si>
  <si>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</si>
  <si>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</si>
  <si>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</si>
  <si>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</si>
  <si>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</si>
  <si>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</si>
  <si>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</si>
  <si>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</si>
  <si>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</si>
  <si>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</si>
  <si>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</si>
  <si>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</si>
  <si>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</si>
  <si>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</si>
  <si>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</si>
  <si>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</si>
  <si>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</si>
  <si>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</si>
  <si>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</si>
  <si>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</si>
  <si>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</si>
  <si>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</si>
  <si>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</si>
  <si>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</si>
  <si>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</si>
  <si>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</si>
  <si>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</si>
  <si>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</si>
  <si>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</si>
  <si>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</si>
  <si>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</si>
  <si>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</si>
  <si>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</si>
  <si>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</si>
  <si>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</si>
  <si>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</si>
  <si>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</si>
  <si>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</si>
  <si>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</si>
  <si>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</si>
  <si>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</si>
  <si>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</si>
  <si>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</si>
  <si>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</si>
  <si>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</si>
  <si>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</si>
  <si>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</si>
  <si>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</si>
  <si>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</si>
  <si>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</si>
  <si>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</si>
  <si>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</si>
  <si>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</si>
  <si>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</si>
  <si>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</si>
  <si>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</si>
  <si>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</si>
  <si>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</si>
  <si>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</si>
  <si>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</si>
  <si>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</si>
  <si>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</si>
  <si>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</si>
  <si>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</si>
  <si>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</si>
  <si>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</si>
  <si>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</si>
  <si>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</si>
  <si>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</si>
  <si>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</si>
  <si>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</si>
  <si>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</si>
  <si>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</si>
  <si>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</si>
  <si>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</si>
  <si>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</si>
  <si>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</si>
  <si>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</si>
  <si>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</si>
  <si>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</si>
  <si>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</si>
  <si>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</si>
  <si>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</si>
  <si>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</si>
  <si>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</si>
  <si>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</si>
  <si>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</si>
  <si>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</si>
  <si>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</si>
  <si>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</si>
  <si>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</si>
  <si>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</si>
  <si>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</si>
  <si>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</si>
  <si>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</si>
  <si>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</si>
  <si>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</si>
  <si>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</si>
  <si>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</si>
  <si>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</si>
  <si>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</si>
  <si>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</si>
  <si>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</si>
  <si>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</si>
  <si>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</si>
  <si>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</si>
  <si>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</si>
  <si>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</si>
  <si>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</si>
  <si>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</si>
  <si>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</si>
  <si>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</si>
  <si>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</si>
  <si>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</si>
  <si>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</si>
  <si>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</si>
  <si>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</si>
  <si>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</si>
  <si>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</si>
  <si>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</si>
  <si>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</si>
  <si>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</si>
  <si>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</si>
  <si>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</si>
  <si>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</si>
  <si>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</si>
  <si>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</si>
  <si>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</si>
  <si>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</si>
  <si>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</si>
  <si>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</si>
  <si>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</si>
  <si>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</si>
  <si>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</si>
  <si>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</si>
  <si>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</si>
  <si>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</si>
  <si>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</si>
  <si>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</si>
  <si>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</si>
  <si>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</si>
  <si>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</si>
  <si>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</si>
  <si>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</si>
  <si>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</si>
  <si>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</si>
  <si>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</si>
  <si>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</si>
  <si>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</si>
  <si>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</si>
  <si>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</si>
  <si>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</si>
  <si>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</si>
  <si>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</si>
  <si>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</si>
  <si>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</si>
  <si>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</si>
  <si>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</si>
  <si>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</si>
  <si>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</si>
  <si>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</si>
  <si>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</si>
  <si>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</si>
  <si>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</si>
  <si>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</si>
  <si>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</si>
  <si>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</si>
  <si>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</si>
  <si>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</si>
  <si>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</si>
  <si>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</si>
  <si>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</si>
  <si>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</si>
  <si>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</si>
  <si>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</si>
  <si>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</si>
  <si>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</si>
  <si>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</si>
  <si>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</si>
  <si>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</si>
  <si>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</si>
  <si>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</si>
  <si>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</si>
  <si>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</si>
  <si>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</si>
  <si>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</si>
  <si>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</si>
  <si>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</si>
  <si>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</si>
  <si>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</si>
  <si>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</si>
  <si>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</si>
  <si>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</si>
  <si>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</si>
  <si>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</si>
  <si>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</si>
  <si>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</si>
  <si>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</si>
  <si>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</si>
  <si>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</si>
  <si>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</si>
  <si>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</si>
  <si>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</si>
  <si>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</si>
  <si>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</si>
  <si>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</si>
  <si>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</si>
  <si>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</si>
  <si>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</si>
  <si>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</si>
  <si>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</si>
  <si>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</si>
  <si>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</si>
  <si>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</si>
  <si>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</si>
  <si>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</si>
  <si>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</si>
  <si>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</si>
  <si>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</si>
  <si>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</si>
  <si>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</si>
  <si>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</si>
  <si>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</si>
  <si>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</si>
  <si>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</si>
  <si>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</si>
  <si>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</si>
  <si>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</si>
  <si>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</si>
  <si>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</si>
  <si>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</si>
  <si>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</si>
  <si>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</si>
  <si>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</si>
  <si>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</si>
  <si>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</si>
  <si>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</si>
  <si>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</si>
  <si>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</si>
  <si>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</si>
  <si>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</si>
  <si>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</si>
  <si>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</si>
  <si>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</si>
  <si>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</si>
  <si>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</si>
  <si>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</si>
  <si>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</si>
  <si>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</si>
  <si>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</si>
  <si>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</si>
  <si>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</si>
  <si>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</si>
  <si>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</si>
  <si>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</si>
  <si>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</si>
  <si>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</si>
  <si>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</si>
  <si>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</si>
  <si>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</si>
  <si>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</si>
  <si>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</si>
  <si>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</si>
  <si>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</si>
  <si>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</si>
  <si>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</si>
  <si>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</si>
  <si>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</si>
  <si>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</si>
  <si>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</si>
  <si>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</si>
  <si>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</si>
  <si>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</si>
  <si>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</si>
  <si>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</si>
  <si>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</si>
  <si>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</si>
  <si>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</si>
  <si>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</si>
  <si>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</si>
  <si>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</si>
  <si>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</si>
  <si>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</si>
  <si>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</si>
  <si>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</si>
  <si>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</si>
  <si>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</si>
  <si>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</si>
  <si>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</si>
  <si>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</si>
  <si>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</si>
  <si>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</si>
  <si>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</si>
  <si>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</si>
  <si>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</si>
  <si>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</si>
  <si>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</si>
  <si>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</si>
  <si>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</si>
  <si>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</si>
  <si>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</si>
  <si>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</si>
  <si>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</si>
  <si>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</si>
  <si>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</si>
  <si>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</si>
  <si>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</si>
  <si>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</si>
  <si>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</si>
  <si>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</si>
  <si>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</si>
  <si>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</si>
  <si>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</si>
  <si>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</si>
  <si>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</si>
  <si>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</si>
  <si>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</si>
  <si>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</si>
  <si>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</si>
  <si>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</si>
  <si>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</si>
  <si>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</si>
  <si>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</si>
  <si>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</si>
  <si>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</si>
  <si>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</si>
  <si>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</si>
  <si>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</si>
  <si>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</si>
  <si>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</si>
  <si>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</si>
  <si>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</si>
  <si>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</si>
  <si>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</si>
  <si>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</si>
  <si>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</si>
  <si>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</si>
  <si>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</si>
  <si>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</si>
  <si>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</si>
  <si>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</si>
  <si>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</si>
  <si>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</si>
  <si>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</si>
  <si>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</si>
  <si>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</si>
  <si>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</si>
  <si>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</si>
  <si>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</si>
  <si>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</si>
  <si>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</si>
  <si>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</si>
  <si>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</si>
  <si>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</si>
  <si>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</si>
  <si>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</si>
  <si>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</si>
  <si>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</si>
  <si>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</si>
  <si>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</si>
  <si>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</si>
  <si>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</si>
  <si>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</si>
  <si>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</si>
  <si>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</si>
  <si>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</si>
  <si>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</si>
  <si>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</si>
  <si>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</si>
  <si>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</si>
  <si>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</si>
  <si>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</si>
  <si>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</si>
  <si>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</si>
  <si>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</si>
  <si>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</si>
  <si>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</si>
  <si>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</si>
  <si>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</si>
  <si>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</si>
  <si>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</si>
  <si>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</si>
  <si>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</si>
  <si>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</si>
  <si>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</si>
  <si>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</si>
  <si>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</si>
  <si>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</si>
  <si>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</si>
  <si>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</si>
  <si>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</si>
  <si>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</si>
  <si>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</si>
  <si>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</si>
  <si>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</si>
  <si>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</si>
  <si>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</si>
  <si>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</si>
  <si>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</si>
  <si>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</si>
  <si>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</si>
  <si>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</si>
  <si>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</si>
  <si>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</si>
  <si>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</si>
  <si>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</si>
  <si>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</si>
  <si>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</si>
  <si>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</si>
  <si>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</si>
  <si>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</si>
  <si>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</si>
  <si>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</si>
  <si>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</si>
  <si>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</si>
  <si>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</si>
  <si>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</si>
  <si>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</si>
  <si>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</si>
  <si>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</si>
  <si>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</si>
  <si>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</si>
  <si>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</si>
  <si>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</si>
  <si>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</si>
  <si>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</si>
  <si>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</si>
  <si>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</si>
  <si>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</si>
  <si>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</si>
  <si>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</si>
  <si>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</si>
  <si>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</si>
  <si>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</si>
  <si>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</si>
  <si>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</si>
  <si>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</si>
  <si>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</si>
  <si>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</si>
  <si>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</si>
  <si>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</si>
  <si>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</si>
  <si>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</si>
  <si>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</si>
  <si>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</si>
  <si>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</si>
  <si>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</si>
  <si>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</si>
  <si>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</si>
  <si>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</si>
  <si>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</si>
  <si>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</si>
  <si>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</si>
  <si>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</si>
  <si>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</si>
  <si>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</si>
  <si>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</si>
  <si>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</si>
  <si>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</si>
  <si>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</si>
  <si>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</si>
  <si>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</si>
  <si>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</si>
  <si>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</si>
  <si>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</si>
  <si>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</si>
  <si>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</si>
  <si>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</si>
  <si>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</si>
  <si>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</si>
  <si>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</si>
  <si>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</si>
  <si>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</si>
  <si>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</si>
  <si>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</si>
  <si>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</si>
  <si>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</si>
  <si>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</si>
  <si>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</si>
  <si>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</si>
  <si>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</si>
  <si>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</si>
  <si>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</si>
  <si>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</si>
  <si>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</si>
  <si>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</si>
  <si>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</si>
  <si>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</si>
  <si>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</si>
  <si>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</si>
  <si>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</si>
  <si>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</si>
  <si>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</si>
  <si>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</si>
  <si>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</si>
  <si>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</si>
  <si>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</si>
  <si>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</si>
  <si>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</si>
  <si>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</si>
  <si>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</si>
  <si>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</si>
  <si>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</si>
  <si>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</si>
  <si>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</si>
  <si>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</si>
  <si>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</si>
  <si>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</si>
  <si>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</si>
  <si>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</si>
  <si>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</si>
  <si>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</si>
  <si>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</si>
  <si>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</si>
  <si>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</si>
  <si>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</si>
  <si>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</si>
  <si>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</si>
  <si>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</si>
  <si>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</si>
  <si>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</si>
  <si>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</si>
  <si>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</si>
  <si>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</si>
  <si>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</si>
  <si>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</si>
  <si>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</si>
  <si>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</si>
  <si>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</si>
  <si>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</si>
  <si>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</si>
  <si>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</si>
  <si>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</si>
  <si>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</si>
  <si>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</si>
  <si>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</si>
  <si>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</si>
  <si>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</si>
  <si>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</si>
  <si>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</si>
  <si>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</si>
  <si>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</si>
  <si>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</si>
  <si>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</si>
  <si>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</si>
  <si>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</si>
  <si>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</si>
  <si>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</si>
  <si>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</si>
  <si>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</si>
  <si>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</si>
  <si>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</si>
  <si>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</si>
  <si>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</si>
  <si>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</si>
  <si>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</si>
  <si>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</si>
  <si>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</si>
  <si>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</si>
  <si>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</si>
  <si>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</si>
  <si>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</si>
  <si>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</si>
  <si>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</si>
  <si>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</si>
  <si>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</si>
  <si>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</si>
  <si>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</si>
  <si>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</si>
  <si>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</si>
  <si>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</si>
  <si>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</si>
  <si>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</si>
  <si>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</si>
  <si>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</si>
  <si>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</si>
  <si>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</si>
  <si>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</si>
  <si>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</si>
  <si>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</si>
  <si>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</si>
  <si>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</si>
  <si>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</si>
  <si>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</si>
  <si>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</si>
  <si>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</si>
  <si>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</si>
  <si>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</si>
  <si>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</si>
  <si>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</si>
  <si>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</si>
  <si>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</si>
  <si>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</si>
  <si>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</si>
  <si>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</si>
  <si>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</si>
  <si>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</si>
  <si>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</si>
  <si>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</si>
  <si>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</si>
  <si>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</si>
  <si>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</si>
  <si>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</si>
  <si>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</si>
  <si>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</si>
  <si>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</si>
  <si>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</si>
  <si>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</si>
  <si>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</si>
  <si>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</si>
  <si>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</si>
  <si>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</si>
  <si>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</si>
  <si>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</si>
  <si>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</si>
  <si>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</si>
  <si>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</si>
  <si>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</si>
  <si>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</si>
  <si>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</si>
  <si>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</si>
  <si>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</si>
  <si>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</si>
  <si>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</si>
  <si>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</si>
  <si>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</si>
  <si>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</si>
  <si>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</si>
  <si>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</si>
  <si>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</si>
  <si>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</si>
  <si>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</si>
  <si>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</si>
  <si>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</si>
  <si>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</si>
  <si>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</si>
  <si>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</si>
  <si>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</si>
  <si>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</si>
  <si>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</si>
  <si>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</si>
  <si>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</si>
  <si>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</si>
  <si>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</si>
  <si>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</si>
  <si>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</si>
  <si>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</si>
  <si>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</si>
  <si>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</si>
  <si>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</si>
  <si>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</si>
  <si>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</si>
  <si>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</si>
  <si>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</si>
  <si>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</si>
  <si>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</si>
  <si>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</si>
  <si>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</si>
  <si>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</si>
  <si>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</si>
  <si>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</si>
  <si>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</si>
  <si>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</si>
  <si>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</si>
  <si>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</si>
  <si>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</si>
  <si>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</si>
  <si>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</si>
  <si>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</si>
  <si>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</si>
  <si>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</si>
  <si>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</si>
  <si>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</si>
  <si>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</si>
  <si>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</si>
  <si>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</si>
  <si>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</si>
  <si>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</si>
  <si>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</si>
  <si>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</si>
  <si>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</si>
  <si>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</si>
  <si>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</si>
  <si>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</si>
  <si>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</si>
  <si>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</si>
  <si>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</si>
  <si>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</si>
  <si>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</si>
  <si>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</si>
  <si>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</si>
  <si>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</si>
  <si>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</si>
  <si>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</si>
  <si>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</si>
  <si>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</si>
  <si>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</si>
  <si>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</si>
  <si>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</si>
  <si>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</si>
  <si>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</si>
  <si>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</si>
  <si>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</si>
  <si>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</si>
  <si>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</si>
  <si>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</si>
  <si>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</si>
  <si>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</si>
  <si>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</si>
  <si>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</si>
  <si>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</si>
  <si>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</si>
  <si>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</si>
  <si>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</si>
  <si>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</si>
  <si>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</si>
  <si>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</si>
  <si>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</si>
  <si>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</si>
  <si>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</si>
  <si>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</si>
  <si>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</si>
  <si>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</si>
  <si>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</si>
  <si>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</si>
  <si>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</si>
  <si>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</si>
  <si>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</si>
  <si>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</si>
  <si>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</si>
  <si>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</si>
  <si>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</si>
  <si>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</si>
  <si>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</si>
  <si>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</si>
  <si>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</si>
  <si>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</si>
  <si>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</si>
  <si>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</si>
  <si>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</si>
  <si>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</si>
  <si>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</si>
  <si>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</si>
  <si>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</si>
  <si>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</si>
  <si>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</si>
  <si>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</si>
  <si>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</si>
  <si>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</si>
  <si>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</si>
  <si>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</si>
  <si>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</si>
  <si>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</si>
  <si>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</si>
  <si>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</si>
  <si>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</si>
  <si>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</si>
  <si>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</si>
  <si>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</si>
  <si>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</si>
  <si>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</si>
  <si>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</si>
  <si>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</si>
  <si>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</si>
  <si>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</si>
  <si>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</si>
  <si>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</si>
  <si>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</si>
  <si>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</si>
  <si>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</si>
  <si>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</si>
  <si>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</si>
  <si>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</si>
  <si>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</si>
  <si>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</si>
  <si>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</si>
  <si>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</si>
  <si>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</si>
  <si>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</si>
  <si>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</si>
  <si>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</si>
  <si>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</si>
  <si>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</si>
  <si>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</si>
  <si>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</si>
  <si>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</si>
  <si>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</si>
  <si>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</si>
  <si>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</si>
  <si>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</si>
  <si>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</si>
  <si>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</si>
  <si>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</si>
  <si>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</si>
  <si>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</si>
  <si>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</si>
  <si>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</si>
  <si>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</si>
  <si>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</si>
  <si>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</si>
  <si>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</si>
  <si>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</si>
  <si>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</si>
  <si>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</si>
  <si>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</si>
  <si>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</si>
  <si>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</si>
  <si>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</si>
  <si>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</si>
  <si>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</si>
  <si>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</si>
  <si>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</si>
  <si>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</si>
  <si>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</si>
  <si>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</si>
  <si>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</si>
  <si>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</si>
  <si>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</si>
  <si>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</si>
  <si>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</si>
  <si>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</si>
  <si>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</si>
  <si>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</si>
  <si>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</si>
  <si>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</si>
  <si>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</si>
  <si>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</si>
  <si>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</si>
  <si>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</si>
  <si>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</si>
  <si>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</si>
  <si>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</si>
  <si>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</si>
  <si>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</si>
  <si>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</si>
  <si>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</si>
  <si>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</si>
  <si>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</si>
  <si>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</si>
  <si>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</si>
  <si>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</si>
  <si>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</si>
  <si>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</si>
  <si>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</si>
  <si>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</si>
  <si>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</si>
  <si>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</si>
  <si>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</si>
  <si>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</si>
  <si>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</si>
  <si>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</si>
  <si>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</si>
  <si>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</si>
  <si>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</si>
  <si>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</si>
  <si>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</si>
  <si>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</si>
  <si>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</si>
  <si>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</si>
  <si>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</si>
  <si>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</si>
  <si>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</si>
  <si>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</si>
  <si>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</si>
  <si>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</si>
  <si>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</si>
  <si>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</si>
  <si>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</si>
  <si>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</si>
  <si>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</si>
  <si>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</si>
  <si>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</si>
  <si>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</si>
  <si>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</si>
  <si>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</si>
  <si>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</si>
  <si>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</si>
  <si>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</si>
  <si>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</si>
  <si>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</si>
  <si>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</si>
  <si>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</si>
  <si>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</si>
  <si>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</si>
  <si>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</si>
  <si>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</si>
  <si>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</si>
  <si>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</si>
  <si>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</si>
  <si>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</si>
  <si>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</si>
  <si>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</si>
  <si>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</si>
  <si>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</si>
  <si>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</si>
  <si>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</si>
  <si>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</si>
  <si>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</si>
  <si>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</si>
  <si>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</si>
  <si>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</si>
  <si>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</si>
  <si>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</si>
  <si>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</si>
  <si>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</si>
  <si>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</si>
  <si>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</si>
  <si>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</si>
  <si>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</si>
  <si>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</si>
  <si>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</si>
  <si>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</si>
  <si>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</si>
  <si>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</si>
  <si>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</si>
  <si>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</si>
  <si>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</si>
  <si>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</si>
  <si>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</si>
  <si>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</si>
  <si>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</si>
  <si>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</si>
  <si>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</si>
  <si>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</si>
  <si>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</si>
  <si>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</si>
  <si>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</si>
  <si>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</si>
  <si>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</si>
  <si>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</si>
  <si>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</si>
  <si>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</si>
  <si>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</si>
  <si>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</si>
  <si>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</si>
  <si>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</si>
  <si>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</si>
  <si>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</si>
  <si>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</si>
  <si>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</si>
  <si>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</si>
  <si>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</si>
  <si>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</si>
  <si>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</si>
  <si>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</si>
  <si>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</si>
  <si>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</si>
  <si>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</si>
  <si>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</si>
  <si>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</si>
  <si>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</si>
  <si>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</si>
  <si>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</si>
  <si>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</si>
  <si>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</si>
  <si>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</si>
  <si>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</si>
  <si>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</si>
  <si>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</si>
  <si>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</si>
  <si>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</si>
  <si>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</si>
  <si>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</si>
  <si>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</si>
  <si>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</si>
  <si>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</si>
  <si>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</si>
  <si>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</si>
  <si>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</si>
  <si>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</si>
  <si>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</si>
  <si>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</si>
  <si>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</si>
  <si>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</si>
  <si>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</si>
  <si>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</si>
  <si>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</si>
  <si>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</si>
  <si>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</si>
  <si>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</si>
  <si>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</si>
  <si>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</si>
  <si>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</si>
  <si>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</si>
  <si>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</si>
  <si>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</si>
  <si>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</si>
  <si>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</si>
  <si>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</si>
  <si>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</si>
  <si>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</si>
  <si>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</si>
  <si>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</si>
  <si>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</si>
  <si>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</si>
  <si>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</si>
  <si>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</si>
  <si>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</si>
  <si>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</si>
  <si>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</si>
  <si>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</si>
  <si>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</si>
  <si>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</si>
  <si>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</si>
  <si>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</si>
  <si>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</si>
  <si>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</si>
  <si>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</si>
  <si>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</si>
  <si>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</si>
  <si>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</si>
  <si>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</si>
  <si>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</si>
  <si>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</si>
  <si>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</si>
  <si>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</si>
  <si>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</si>
  <si>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</si>
  <si>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</si>
  <si>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</si>
  <si>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</si>
  <si>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</si>
  <si>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</si>
  <si>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</si>
  <si>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</si>
  <si>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</si>
  <si>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</si>
  <si>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</si>
  <si>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</si>
  <si>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</si>
  <si>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</si>
  <si>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</si>
  <si>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</si>
  <si>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</si>
  <si>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</si>
  <si>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</si>
  <si>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</si>
  <si>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</si>
  <si>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</si>
  <si>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</si>
  <si>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</si>
  <si>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</si>
  <si>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</si>
  <si>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</si>
  <si>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</si>
  <si>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</si>
  <si>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</si>
  <si>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</si>
  <si>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</si>
  <si>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</si>
  <si>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</si>
  <si>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</si>
  <si>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</si>
  <si>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</si>
  <si>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</si>
  <si>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</si>
  <si>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</si>
  <si>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</si>
  <si>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</si>
  <si>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</si>
  <si>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</si>
  <si>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</si>
  <si>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</si>
  <si>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</si>
  <si>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</si>
  <si>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</si>
  <si>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</si>
  <si>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</si>
  <si>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</si>
  <si>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</si>
  <si>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</si>
  <si>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</si>
  <si>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</si>
  <si>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</si>
  <si>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</si>
  <si>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</si>
  <si>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</si>
  <si>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</si>
  <si>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</si>
  <si>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</si>
  <si>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</si>
  <si>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</si>
  <si>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</si>
  <si>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</si>
  <si>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</si>
  <si>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</si>
  <si>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</si>
  <si>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</si>
  <si>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</si>
  <si>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</si>
  <si>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</si>
  <si>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</si>
  <si>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</si>
  <si>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</si>
  <si>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</si>
  <si>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</si>
  <si>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</si>
  <si>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</si>
  <si>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</si>
  <si>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</si>
  <si>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</si>
  <si>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</si>
  <si>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</si>
  <si>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</si>
  <si>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</si>
  <si>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</si>
  <si>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</si>
  <si>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</si>
  <si>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</si>
  <si>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</si>
  <si>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</si>
  <si>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</si>
  <si>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</si>
  <si>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</si>
  <si>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</si>
  <si>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</si>
  <si>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</si>
  <si>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</si>
  <si>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</si>
  <si>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</si>
  <si>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</si>
  <si>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</si>
  <si>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</si>
  <si>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</si>
  <si>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</si>
  <si>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</si>
  <si>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</si>
  <si>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</si>
  <si>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</si>
  <si>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</si>
  <si>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</si>
  <si>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</si>
  <si>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</si>
  <si>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</si>
  <si>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</si>
  <si>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</si>
  <si>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</si>
  <si>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</si>
  <si>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</si>
  <si>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</si>
  <si>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</si>
  <si>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</si>
  <si>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</si>
  <si>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</si>
  <si>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</si>
  <si>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</si>
  <si>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</si>
  <si>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</si>
  <si>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</si>
  <si>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</si>
  <si>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</si>
  <si>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</si>
  <si>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</si>
  <si>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</si>
  <si>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</si>
  <si>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</si>
  <si>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</si>
  <si>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</si>
  <si>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</si>
  <si>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</si>
  <si>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</si>
  <si>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</si>
  <si>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</si>
  <si>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</si>
  <si>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</si>
  <si>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</si>
  <si>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</si>
  <si>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</si>
  <si>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</si>
  <si>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</si>
  <si>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</si>
  <si>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</si>
  <si>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</si>
  <si>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</si>
  <si>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</si>
  <si>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</si>
  <si>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</si>
  <si>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</si>
  <si>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</si>
  <si>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</si>
  <si>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</si>
  <si>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</si>
  <si>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</si>
  <si>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</si>
  <si>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</si>
  <si>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</si>
  <si>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</si>
  <si>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</si>
  <si>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</si>
  <si>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</si>
  <si>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</si>
  <si>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</si>
  <si>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</si>
  <si>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</si>
  <si>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</si>
  <si>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</si>
  <si>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</si>
  <si>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</si>
  <si>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</si>
  <si>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</si>
  <si>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</si>
  <si>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</si>
  <si>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</si>
  <si>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</si>
  <si>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</si>
  <si>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</si>
  <si>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</si>
  <si>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</si>
  <si>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</si>
  <si>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</si>
  <si>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</si>
  <si>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</si>
  <si>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</si>
  <si>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</si>
  <si>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</si>
  <si>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</si>
  <si>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</si>
  <si>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</si>
  <si>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</si>
  <si>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</si>
  <si>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</si>
  <si>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</si>
  <si>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</si>
  <si>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</si>
  <si>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</si>
  <si>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</si>
  <si>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</si>
  <si>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</si>
  <si>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</si>
  <si>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</si>
  <si>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</si>
  <si>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</si>
  <si>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</si>
  <si>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</si>
  <si>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</si>
  <si>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</si>
  <si>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</si>
  <si>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</si>
  <si>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</si>
  <si>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</si>
  <si>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</si>
  <si>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</si>
  <si>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</si>
  <si>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</si>
  <si>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</si>
  <si>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</si>
  <si>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</si>
  <si>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</si>
  <si>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</si>
  <si>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</si>
  <si>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</si>
  <si>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</si>
  <si>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</si>
  <si>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</si>
  <si>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</si>
  <si>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</si>
  <si>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</si>
  <si>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</si>
  <si>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</si>
  <si>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</si>
  <si>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</si>
  <si>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</si>
  <si>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</si>
  <si>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</si>
  <si>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</si>
  <si>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</si>
  <si>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</si>
  <si>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</si>
  <si>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</si>
  <si>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</si>
  <si>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</si>
  <si>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</si>
  <si>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</si>
  <si>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</si>
  <si>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</si>
  <si>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</si>
  <si>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</si>
  <si>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</si>
  <si>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</si>
  <si>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</si>
  <si>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</si>
  <si>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</si>
  <si>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</si>
  <si>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</si>
  <si>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</si>
  <si>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</si>
  <si>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</si>
  <si>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</si>
  <si>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</si>
  <si>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</si>
  <si>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</si>
  <si>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</si>
  <si>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</si>
  <si>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</si>
  <si>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</si>
  <si>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</si>
  <si>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</si>
  <si>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</si>
  <si>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</si>
  <si>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</si>
  <si>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</si>
  <si>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</si>
  <si>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</si>
  <si>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</si>
  <si>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</si>
  <si>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</si>
  <si>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</si>
  <si>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</si>
  <si>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</si>
  <si>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</si>
  <si>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</si>
  <si>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</si>
  <si>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</si>
  <si>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</si>
  <si>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</si>
  <si>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</si>
  <si>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</si>
  <si>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</si>
  <si>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</si>
  <si>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</si>
  <si>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</si>
  <si>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</si>
  <si>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</si>
  <si>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</si>
  <si>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</si>
  <si>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</si>
  <si>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</si>
  <si>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</si>
  <si>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</si>
  <si>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</si>
  <si>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</si>
  <si>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</si>
  <si>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</si>
  <si>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</si>
  <si>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</si>
  <si>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</si>
  <si>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</si>
  <si>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</si>
  <si>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</si>
  <si>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</si>
  <si>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</si>
  <si>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</si>
  <si>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</si>
  <si>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</si>
  <si>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</si>
  <si>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</si>
  <si>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</si>
  <si>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</si>
  <si>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</si>
  <si>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</si>
  <si>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</si>
  <si>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</si>
  <si>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</si>
  <si>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</si>
  <si>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</si>
  <si>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</si>
  <si>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</si>
  <si>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</si>
  <si>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</si>
  <si>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</si>
  <si>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</si>
  <si>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</si>
  <si>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</si>
  <si>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</si>
  <si>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</si>
  <si>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</si>
  <si>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</si>
  <si>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</si>
  <si>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</si>
  <si>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</si>
  <si>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</si>
  <si>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</si>
  <si>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</si>
  <si>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</si>
  <si>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</si>
  <si>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</si>
  <si>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</si>
  <si>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</si>
  <si>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</si>
  <si>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</si>
  <si>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</si>
  <si>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</si>
  <si>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</si>
  <si>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</si>
  <si>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</si>
  <si>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</si>
  <si>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</si>
  <si>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</si>
  <si>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</si>
  <si>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</si>
  <si>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</si>
  <si>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</si>
  <si>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</si>
  <si>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</si>
  <si>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</si>
  <si>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</si>
  <si>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</si>
  <si>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</si>
  <si>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</si>
  <si>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</si>
  <si>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</si>
  <si>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</si>
  <si>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</si>
  <si>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</si>
  <si>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</si>
  <si>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</si>
  <si>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</si>
  <si>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</si>
  <si>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</si>
  <si>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</si>
  <si>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</si>
  <si>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</si>
  <si>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</si>
  <si>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</si>
  <si>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</si>
  <si>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</si>
  <si>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</si>
  <si>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</si>
  <si>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</si>
  <si>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</si>
  <si>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</si>
  <si>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</si>
  <si>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</si>
  <si>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</si>
  <si>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</si>
  <si>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</si>
  <si>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</si>
  <si>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</si>
  <si>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</si>
  <si>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</si>
  <si>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</si>
  <si>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</si>
  <si>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</si>
  <si>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</si>
  <si>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</si>
  <si>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</si>
  <si>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</si>
  <si>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</si>
  <si>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</si>
  <si>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</si>
  <si>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</si>
  <si>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</si>
  <si>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</si>
  <si>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</si>
  <si>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</si>
  <si>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</si>
  <si>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</si>
  <si>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</si>
  <si>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</si>
  <si>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</si>
  <si>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</si>
  <si>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</si>
  <si>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</si>
  <si>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</si>
  <si>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</si>
  <si>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</si>
  <si>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</si>
  <si>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</si>
  <si>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</si>
  <si>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</si>
  <si>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</si>
  <si>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</si>
  <si>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</si>
  <si>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</si>
  <si>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</si>
  <si>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</si>
  <si>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</si>
  <si>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</si>
  <si>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</si>
  <si>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</si>
  <si>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</si>
  <si>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</si>
  <si>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</si>
  <si>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</si>
  <si>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</si>
  <si>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</si>
  <si>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</si>
  <si>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</si>
  <si>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</si>
  <si>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</si>
  <si>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</si>
  <si>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</si>
  <si>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</si>
  <si>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</si>
  <si>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</si>
  <si>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</si>
  <si>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</si>
  <si>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</si>
  <si>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</si>
  <si>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</si>
  <si>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</si>
  <si>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</si>
  <si>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</si>
  <si>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</si>
  <si>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</si>
  <si>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</si>
  <si>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</si>
  <si>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</si>
  <si>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</si>
  <si>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</si>
  <si>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</si>
  <si>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</si>
  <si>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</si>
  <si>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</si>
  <si>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</si>
  <si>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</si>
  <si>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</si>
  <si>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</si>
  <si>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</si>
  <si>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</si>
  <si>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</si>
  <si>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</si>
  <si>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</si>
  <si>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</si>
  <si>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</si>
  <si>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</si>
  <si>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</si>
  <si>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</si>
  <si>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</si>
  <si>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</si>
  <si>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</si>
  <si>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</si>
  <si>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</si>
  <si>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</si>
  <si>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</si>
  <si>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</si>
  <si>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</si>
  <si>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</si>
  <si>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</si>
  <si>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</si>
  <si>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</si>
  <si>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</si>
  <si>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</si>
  <si>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</si>
  <si>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</si>
  <si>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</si>
  <si>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</si>
  <si>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</si>
  <si>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</si>
  <si>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</si>
  <si>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</si>
  <si>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</si>
  <si>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</si>
  <si>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</si>
  <si>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</si>
  <si>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</si>
  <si>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</si>
  <si>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</si>
  <si>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</si>
  <si>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</si>
  <si>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</si>
  <si>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</si>
  <si>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</si>
  <si>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</si>
  <si>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</si>
  <si>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</si>
  <si>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</si>
  <si>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</si>
  <si>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</si>
  <si>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</si>
  <si>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</si>
  <si>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</si>
  <si>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</si>
  <si>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</si>
  <si>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</si>
  <si>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</si>
  <si>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</si>
  <si>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</si>
  <si>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</si>
  <si>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</si>
  <si>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</si>
  <si>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</si>
  <si>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</si>
  <si>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</si>
  <si>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</si>
  <si>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</si>
  <si>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</si>
  <si>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</si>
  <si>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</si>
  <si>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</si>
  <si>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</si>
  <si>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</si>
  <si>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</si>
  <si>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</si>
  <si>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</si>
  <si>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</si>
  <si>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</si>
  <si>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</si>
  <si>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</si>
  <si>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</si>
  <si>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</si>
  <si>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</si>
  <si>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</si>
  <si>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</si>
  <si>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</si>
  <si>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</si>
  <si>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</si>
  <si>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</si>
  <si>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</si>
  <si>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</si>
  <si>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</si>
  <si>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</si>
  <si>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</si>
  <si>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</si>
  <si>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</si>
  <si>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</si>
  <si>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</si>
  <si>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</si>
  <si>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</si>
  <si>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</si>
  <si>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</si>
  <si>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</si>
  <si>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</si>
  <si>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</si>
  <si>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</si>
  <si>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</si>
  <si>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</si>
  <si>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</si>
  <si>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</si>
  <si>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</si>
  <si>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</si>
  <si>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</si>
  <si>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</si>
  <si>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</si>
  <si>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</si>
  <si>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</si>
  <si>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</si>
  <si>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</si>
  <si>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</si>
  <si>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</si>
  <si>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</si>
  <si>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</si>
  <si>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</si>
  <si>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</si>
  <si>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</si>
  <si>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</si>
  <si>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</si>
  <si>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</si>
  <si>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</si>
  <si>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</si>
  <si>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</si>
  <si>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</si>
  <si>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</si>
  <si>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</si>
  <si>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</si>
  <si>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</si>
  <si>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</si>
  <si>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</si>
  <si>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</si>
  <si>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</si>
  <si>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</si>
  <si>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</si>
  <si>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</si>
  <si>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</si>
  <si>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</si>
  <si>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</si>
  <si>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</si>
  <si>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</si>
  <si>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</si>
  <si>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</si>
  <si>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</si>
  <si>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</si>
  <si>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</si>
  <si>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</si>
  <si>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</si>
  <si>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</si>
  <si>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</si>
  <si>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</si>
  <si>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</si>
  <si>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</si>
  <si>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</si>
  <si>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</si>
  <si>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</si>
  <si>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</si>
  <si>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</si>
  <si>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</si>
  <si>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</si>
  <si>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</si>
  <si>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</si>
  <si>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</si>
  <si>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</si>
  <si>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</si>
  <si>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</si>
  <si>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</si>
  <si>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</si>
  <si>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</si>
  <si>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</si>
  <si>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</si>
  <si>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</si>
  <si>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</si>
  <si>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</si>
  <si>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</si>
  <si>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</si>
  <si>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</si>
  <si>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</si>
  <si>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</si>
  <si>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</si>
  <si>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</si>
  <si>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</si>
  <si>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</si>
  <si>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</si>
  <si>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</si>
  <si>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</si>
  <si>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</si>
  <si>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</si>
  <si>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</si>
  <si>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</si>
  <si>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</si>
  <si>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</si>
  <si>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</si>
  <si>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</si>
  <si>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</si>
  <si>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</si>
  <si>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</si>
  <si>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</si>
  <si>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</si>
  <si>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</si>
  <si>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</si>
  <si>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</si>
  <si>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</si>
  <si>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</si>
  <si>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</si>
  <si>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</si>
  <si>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</si>
  <si>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</si>
  <si>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</si>
  <si>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</si>
  <si>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</si>
  <si>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</si>
  <si>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</si>
  <si>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</si>
  <si>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</si>
  <si>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</si>
  <si>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</si>
  <si>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</si>
  <si>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</si>
  <si>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</si>
  <si>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</si>
  <si>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</si>
  <si>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</si>
  <si>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</si>
  <si>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</si>
  <si>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</si>
  <si>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</si>
  <si>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</si>
  <si>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</si>
  <si>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</si>
  <si>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</si>
  <si>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</si>
  <si>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</si>
  <si>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</si>
  <si>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</si>
  <si>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</si>
  <si>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</si>
  <si>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</si>
  <si>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</si>
  <si>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</si>
  <si>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</si>
  <si>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</si>
  <si>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</si>
  <si>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</si>
  <si>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</si>
  <si>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</si>
  <si>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</si>
  <si>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</si>
  <si>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</si>
  <si>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</si>
  <si>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</si>
  <si>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</si>
  <si>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</si>
  <si>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</si>
  <si>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</si>
  <si>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</si>
  <si>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</si>
  <si>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</si>
  <si>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</si>
  <si>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</si>
  <si>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</si>
  <si>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</si>
  <si>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</si>
  <si>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</si>
  <si>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</si>
  <si>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</si>
  <si>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</si>
  <si>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</si>
  <si>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</si>
  <si>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</si>
  <si>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</si>
  <si>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</si>
  <si>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</si>
  <si>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</si>
  <si>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</si>
  <si>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</si>
  <si>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</si>
  <si>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</si>
  <si>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</si>
  <si>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</si>
  <si>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</si>
  <si>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</si>
  <si>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</si>
  <si>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</si>
  <si>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</si>
  <si>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</si>
  <si>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</si>
  <si>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</si>
  <si>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</si>
  <si>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</si>
  <si>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</si>
  <si>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</si>
  <si>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</si>
  <si>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</si>
  <si>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</si>
  <si>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</si>
  <si>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</si>
  <si>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</si>
  <si>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</si>
  <si>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</si>
  <si>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</si>
  <si>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</si>
  <si>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</si>
  <si>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</si>
  <si>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</si>
  <si>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</si>
  <si>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</si>
  <si>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</si>
  <si>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</si>
  <si>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</si>
  <si>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</si>
  <si>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</si>
  <si>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</si>
  <si>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</si>
  <si>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</si>
  <si>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</si>
  <si>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</si>
  <si>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</si>
  <si>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</si>
  <si>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</si>
  <si>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</si>
  <si>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</si>
  <si>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</si>
  <si>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</si>
  <si>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</si>
  <si>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</si>
  <si>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</si>
  <si>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</si>
  <si>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</si>
  <si>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</si>
  <si>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</si>
  <si>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</si>
  <si>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</si>
  <si>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</si>
  <si>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</si>
  <si>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</si>
  <si>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</si>
  <si>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</si>
  <si>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</si>
  <si>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</si>
  <si>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</si>
  <si>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</si>
  <si>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</si>
  <si>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</si>
  <si>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</si>
  <si>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</si>
  <si>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</si>
  <si>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</si>
  <si>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</si>
  <si>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</si>
  <si>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</si>
  <si>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</si>
  <si>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</si>
  <si>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</si>
  <si>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</si>
  <si>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</si>
  <si>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</si>
  <si>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</si>
  <si>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</si>
  <si>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</si>
  <si>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</si>
  <si>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</si>
  <si>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</si>
  <si>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</si>
  <si>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</si>
  <si>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</si>
  <si>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</si>
  <si>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</si>
  <si>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</si>
  <si>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</si>
  <si>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</si>
  <si>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</si>
  <si>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</si>
  <si>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</si>
  <si>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</si>
  <si>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</si>
  <si>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</si>
  <si>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</si>
  <si>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</si>
  <si>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</si>
  <si>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</si>
  <si>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</si>
  <si>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</si>
  <si>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</si>
  <si>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</si>
  <si>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</si>
  <si>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</si>
  <si>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</si>
  <si>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</si>
  <si>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</si>
  <si>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</si>
  <si>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</si>
  <si>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</si>
  <si>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</si>
  <si>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</si>
  <si>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</si>
  <si>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</si>
  <si>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</si>
  <si>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</si>
  <si>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</si>
  <si>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</si>
  <si>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</si>
  <si>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</si>
  <si>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</si>
  <si>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</si>
  <si>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</si>
  <si>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</si>
  <si>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</si>
  <si>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</si>
  <si>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</si>
  <si>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</si>
  <si>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</si>
  <si>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</si>
  <si>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</si>
  <si>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</si>
  <si>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</si>
  <si>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</si>
  <si>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</si>
  <si>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</si>
  <si>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</si>
  <si>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</si>
  <si>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</si>
  <si>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</si>
  <si>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</si>
  <si>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</si>
  <si>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</si>
  <si>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</si>
  <si>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</si>
  <si>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</si>
  <si>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</si>
  <si>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</si>
  <si>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</si>
  <si>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</si>
  <si>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</si>
  <si>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</si>
  <si>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</si>
  <si>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</si>
  <si>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</si>
  <si>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</si>
  <si>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</si>
  <si>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</si>
  <si>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</si>
  <si>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</si>
  <si>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</si>
  <si>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</si>
  <si>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</si>
  <si>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</si>
  <si>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</si>
  <si>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</si>
  <si>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</si>
  <si>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</si>
  <si>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</si>
  <si>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</si>
  <si>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</si>
  <si>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</si>
  <si>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</si>
  <si>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</si>
  <si>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</si>
  <si>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</si>
  <si>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</si>
  <si>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</si>
  <si>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</si>
  <si>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</si>
  <si>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</si>
  <si>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</si>
  <si>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</si>
  <si>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</si>
  <si>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</si>
  <si>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</si>
  <si>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</si>
  <si>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</si>
  <si>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</si>
  <si>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</si>
  <si>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</si>
  <si>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</si>
  <si>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</si>
  <si>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</si>
  <si>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</si>
  <si>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</si>
  <si>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</si>
  <si>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</si>
  <si>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</si>
  <si>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</si>
  <si>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</si>
  <si>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</si>
  <si>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</si>
  <si>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</si>
  <si>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</si>
  <si>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</si>
  <si>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</si>
  <si>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</si>
  <si>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</si>
  <si>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</si>
  <si>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</si>
  <si>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</si>
  <si>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</si>
  <si>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</si>
  <si>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</si>
  <si>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</si>
  <si>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</si>
  <si>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</si>
  <si>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</si>
  <si>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</si>
  <si>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</si>
  <si>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</si>
  <si>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</si>
  <si>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</si>
  <si>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</si>
  <si>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</si>
  <si>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</si>
  <si>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</si>
  <si>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</si>
  <si>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</si>
  <si>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</si>
  <si>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</si>
  <si>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</si>
  <si>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</si>
  <si>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</si>
  <si>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</si>
  <si>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</si>
  <si>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</si>
  <si>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</si>
  <si>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</si>
  <si>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</si>
  <si>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</si>
  <si>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</si>
  <si>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</si>
  <si>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</si>
  <si>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</si>
  <si>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</si>
  <si>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</si>
  <si>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</si>
  <si>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</si>
  <si>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</si>
  <si>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</si>
  <si>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</si>
  <si>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</si>
  <si>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</si>
  <si>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</si>
  <si>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</si>
  <si>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</si>
  <si>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</si>
  <si>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</si>
  <si>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</si>
  <si>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</si>
  <si>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</si>
  <si>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</si>
  <si>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</si>
  <si>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</si>
  <si>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</si>
  <si>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</si>
  <si>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</si>
  <si>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</si>
  <si>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</si>
  <si>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</si>
  <si>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</si>
  <si>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</si>
  <si>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</si>
  <si>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</si>
  <si>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</si>
  <si>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</si>
  <si>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</si>
  <si>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</si>
  <si>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</si>
  <si>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</si>
  <si>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</si>
  <si>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</si>
  <si>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</si>
  <si>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</si>
  <si>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</si>
  <si>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</si>
  <si>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</si>
  <si>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</si>
  <si>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</si>
  <si>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</si>
  <si>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</si>
  <si>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</si>
  <si>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</si>
  <si>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</si>
  <si>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</si>
  <si>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</si>
  <si>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</si>
  <si>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</si>
  <si>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</si>
  <si>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</si>
  <si>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</si>
  <si>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</si>
  <si>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</si>
  <si>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</si>
  <si>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</si>
  <si>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</si>
  <si>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</si>
  <si>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</si>
  <si>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</si>
  <si>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</si>
  <si>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</si>
  <si>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</si>
  <si>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</si>
  <si>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</si>
  <si>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</si>
  <si>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</si>
  <si>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</si>
  <si>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</si>
  <si>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</si>
  <si>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</si>
  <si>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</si>
  <si>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</si>
  <si>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</si>
  <si>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</si>
  <si>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</si>
  <si>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</si>
  <si>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</si>
  <si>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</si>
  <si>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</si>
  <si>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</si>
  <si>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</si>
  <si>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</si>
  <si>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</si>
  <si>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</si>
  <si>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</si>
  <si>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</si>
  <si>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</si>
  <si>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</si>
  <si>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</si>
  <si>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</si>
  <si>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</si>
  <si>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</si>
  <si>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</si>
  <si>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</si>
  <si>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</si>
  <si>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</si>
  <si>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</si>
  <si>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</si>
  <si>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</si>
  <si>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</si>
  <si>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</si>
  <si>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</si>
  <si>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</si>
  <si>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</si>
  <si>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</si>
  <si>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</si>
  <si>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</si>
  <si>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</si>
  <si>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</si>
  <si>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</si>
  <si>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</si>
  <si>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</si>
  <si>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</si>
  <si>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</si>
  <si>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</si>
  <si>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</si>
  <si>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</si>
  <si>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</si>
  <si>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</si>
  <si>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</si>
  <si>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</si>
  <si>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</si>
  <si>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</si>
  <si>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</si>
  <si>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</si>
  <si>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</si>
  <si>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</si>
  <si>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</si>
  <si>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</si>
  <si>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</si>
  <si>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</si>
  <si>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</si>
  <si>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</si>
  <si>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</si>
  <si>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</si>
  <si>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</si>
  <si>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</si>
  <si>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</si>
  <si>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</si>
  <si>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</si>
  <si>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</si>
  <si>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</si>
  <si>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</si>
  <si>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</si>
  <si>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</si>
  <si>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</si>
  <si>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</si>
  <si>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</si>
  <si>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</si>
  <si>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</si>
  <si>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</si>
  <si>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</si>
  <si>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</si>
  <si>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</si>
  <si>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</si>
  <si>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</si>
  <si>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</si>
  <si>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</si>
  <si>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</si>
  <si>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</si>
  <si>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</si>
  <si>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</si>
  <si>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</si>
  <si>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</si>
  <si>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</si>
  <si>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</si>
  <si>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</si>
  <si>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</si>
  <si>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</si>
  <si>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</si>
  <si>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</si>
  <si>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</si>
  <si>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</si>
  <si>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</si>
  <si>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</si>
  <si>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</si>
  <si>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</si>
  <si>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</si>
  <si>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</si>
  <si>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</si>
  <si>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</si>
  <si>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</si>
  <si>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</si>
  <si>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</si>
  <si>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</si>
  <si>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</si>
  <si>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</si>
  <si>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</si>
  <si>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</si>
  <si>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</si>
  <si>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</si>
  <si>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</si>
  <si>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</si>
  <si>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</si>
  <si>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</si>
  <si>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</si>
  <si>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</si>
  <si>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</si>
  <si>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</si>
  <si>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</si>
  <si>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</si>
  <si>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</si>
  <si>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</si>
  <si>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</si>
  <si>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</si>
  <si>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</si>
  <si>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</si>
  <si>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</si>
  <si>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</si>
  <si>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</si>
  <si>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</si>
  <si>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</si>
  <si>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</si>
  <si>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</si>
  <si>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</si>
  <si>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</si>
  <si>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</si>
  <si>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</si>
  <si>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</si>
  <si>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</si>
  <si>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</si>
  <si>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</si>
  <si>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</si>
  <si>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</si>
  <si>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</si>
  <si>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</si>
  <si>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</si>
  <si>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</si>
  <si>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</si>
  <si>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</si>
  <si>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</si>
  <si>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</si>
  <si>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</si>
  <si>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</si>
  <si>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</si>
  <si>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</si>
  <si>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</si>
  <si>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</si>
  <si>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</si>
  <si>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</si>
  <si>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</si>
  <si>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</si>
  <si>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</si>
  <si>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</si>
  <si>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</si>
  <si>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</si>
  <si>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</si>
  <si>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</si>
  <si>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</si>
  <si>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</si>
  <si>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</si>
  <si>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</si>
  <si>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</si>
  <si>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</si>
  <si>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</si>
  <si>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</si>
  <si>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</si>
  <si>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</si>
  <si>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</si>
  <si>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</si>
  <si>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</si>
  <si>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</si>
  <si>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</si>
  <si>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</si>
  <si>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</si>
  <si>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</si>
  <si>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</si>
  <si>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</si>
  <si>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</si>
  <si>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</si>
  <si>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</si>
  <si>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</si>
  <si>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</si>
  <si>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</si>
  <si>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</si>
  <si>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</si>
  <si>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</si>
  <si>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</si>
  <si>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</si>
  <si>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</si>
  <si>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</si>
  <si>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</si>
  <si>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</si>
  <si>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</si>
  <si>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</si>
  <si>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</si>
  <si>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</si>
  <si>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</si>
  <si>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</si>
  <si>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</si>
  <si>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</si>
  <si>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</si>
  <si>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</si>
  <si>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</si>
  <si>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</si>
  <si>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</si>
  <si>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</si>
  <si>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</si>
  <si>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</si>
  <si>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</si>
  <si>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</si>
  <si>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</si>
  <si>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</si>
  <si>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</si>
  <si>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</si>
  <si>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</si>
  <si>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</si>
  <si>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</si>
  <si>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</si>
  <si>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</si>
  <si>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</si>
  <si>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</si>
  <si>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</si>
  <si>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</si>
  <si>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</si>
  <si>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</si>
  <si>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</si>
  <si>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</si>
  <si>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</si>
  <si>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</si>
  <si>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</si>
  <si>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</si>
  <si>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</si>
  <si>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</si>
  <si>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</si>
  <si>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</si>
  <si>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</si>
  <si>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</si>
  <si>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</si>
  <si>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</si>
  <si>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</si>
  <si>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</si>
  <si>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</si>
  <si>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</si>
  <si>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</si>
  <si>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</si>
  <si>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</si>
  <si>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</si>
  <si>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</si>
  <si>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</si>
  <si>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</si>
  <si>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</si>
  <si>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</si>
  <si>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</si>
  <si>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</si>
  <si>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</si>
  <si>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</si>
  <si>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</si>
  <si>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</si>
  <si>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</si>
  <si>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</si>
  <si>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</si>
  <si>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</si>
  <si>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</si>
  <si>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</si>
  <si>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</si>
  <si>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</si>
  <si>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</si>
  <si>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</si>
  <si>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</si>
  <si>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</si>
  <si>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</si>
  <si>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</si>
  <si>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</si>
  <si>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</si>
  <si>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</si>
  <si>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</si>
  <si>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</si>
  <si>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</si>
  <si>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</si>
  <si>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</si>
  <si>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</si>
  <si>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</si>
  <si>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</si>
  <si>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</si>
  <si>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</si>
  <si>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</si>
  <si>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</si>
  <si>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</si>
  <si>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</si>
  <si>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</si>
  <si>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</si>
  <si>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</si>
  <si>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</si>
  <si>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</si>
  <si>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</si>
  <si>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</si>
  <si>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</si>
  <si>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</si>
  <si>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</si>
  <si>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</si>
  <si>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</si>
  <si>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</si>
  <si>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</si>
  <si>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</si>
  <si>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</si>
  <si>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</si>
  <si>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</si>
  <si>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</si>
  <si>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</si>
  <si>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</si>
  <si>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</si>
  <si>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</si>
  <si>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</si>
  <si>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</si>
  <si>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</si>
  <si>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</si>
  <si>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</si>
  <si>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</si>
  <si>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</si>
  <si>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</si>
  <si>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</si>
  <si>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</si>
  <si>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</si>
  <si>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</si>
  <si>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</si>
  <si>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</si>
  <si>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</si>
  <si>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</si>
  <si>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</si>
  <si>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</si>
  <si>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</si>
  <si>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</si>
  <si>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</si>
  <si>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</si>
  <si>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</si>
  <si>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</si>
  <si>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</si>
  <si>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</si>
  <si>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</si>
  <si>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</si>
  <si>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</si>
  <si>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</si>
  <si>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</si>
  <si>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</si>
  <si>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</si>
  <si>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</si>
  <si>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</si>
  <si>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</si>
  <si>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</si>
  <si>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</si>
  <si>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</si>
  <si>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</si>
  <si>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</si>
  <si>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</si>
  <si>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</si>
  <si>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</si>
  <si>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</si>
  <si>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</si>
  <si>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</si>
  <si>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</si>
  <si>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</si>
  <si>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</si>
  <si>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</si>
  <si>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</si>
  <si>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</si>
  <si>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</si>
  <si>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</si>
  <si>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</si>
  <si>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</si>
  <si>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</si>
  <si>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</si>
  <si>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</si>
  <si>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</si>
  <si>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</si>
  <si>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</si>
  <si>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</si>
  <si>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</si>
  <si>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</si>
  <si>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</si>
  <si>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</si>
  <si>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</si>
  <si>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</si>
  <si>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</si>
  <si>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</si>
  <si>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</si>
  <si>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</si>
  <si>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</si>
  <si>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</si>
  <si>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</si>
  <si>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</si>
  <si>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</si>
  <si>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</si>
  <si>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</si>
  <si>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</si>
  <si>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</si>
  <si>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</si>
  <si>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</si>
  <si>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</si>
  <si>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</si>
  <si>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</si>
  <si>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</si>
  <si>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</si>
  <si>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</si>
  <si>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</si>
  <si>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</si>
  <si>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</si>
  <si>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</si>
  <si>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</si>
  <si>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</si>
  <si>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</si>
  <si>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</si>
  <si>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</si>
  <si>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</si>
  <si>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</si>
  <si>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</si>
  <si>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</si>
  <si>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</si>
  <si>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</si>
  <si>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</si>
  <si>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</si>
  <si>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</si>
  <si>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</si>
  <si>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</si>
  <si>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</si>
  <si>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</si>
  <si>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</si>
  <si>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</si>
  <si>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</si>
  <si>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</si>
  <si>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</si>
  <si>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</si>
  <si>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</si>
  <si>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</si>
  <si>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</si>
  <si>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</si>
  <si>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</si>
  <si>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</si>
  <si>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</si>
  <si>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</si>
  <si>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</si>
  <si>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</si>
  <si>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</si>
  <si>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</si>
  <si>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</si>
  <si>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</si>
  <si>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</si>
  <si>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</si>
  <si>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</si>
  <si>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</si>
  <si>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</si>
  <si>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</si>
  <si>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</si>
  <si>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</si>
  <si>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</si>
  <si>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</si>
  <si>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</si>
  <si>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</si>
  <si>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</si>
  <si>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</si>
  <si>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</si>
  <si>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</si>
  <si>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</si>
  <si>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</si>
  <si>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</si>
  <si>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</si>
  <si>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</si>
  <si>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</si>
  <si>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</si>
  <si>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</si>
  <si>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</si>
  <si>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</si>
  <si>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</si>
  <si>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</si>
  <si>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</si>
  <si>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</si>
  <si>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</si>
  <si>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</si>
  <si>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</si>
  <si>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</si>
  <si>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</si>
  <si>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</si>
  <si>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</si>
  <si>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</si>
  <si>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</si>
  <si>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</si>
  <si>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</si>
  <si>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</si>
  <si>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</si>
  <si>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</si>
  <si>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</si>
  <si>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</si>
  <si>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</si>
  <si>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</si>
  <si>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</si>
  <si>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</si>
  <si>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</si>
  <si>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</si>
  <si>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</si>
  <si>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</si>
  <si>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</si>
  <si>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</si>
  <si>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</si>
  <si>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</si>
  <si>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</si>
  <si>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</si>
  <si>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</si>
  <si>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</si>
  <si>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</si>
  <si>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</si>
  <si>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</si>
  <si>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</si>
  <si>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</si>
  <si>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</si>
  <si>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</si>
  <si>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</si>
  <si>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</si>
  <si>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</si>
  <si>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</si>
  <si>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</si>
  <si>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</si>
  <si>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</si>
  <si>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</si>
  <si>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</si>
  <si>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</si>
  <si>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</si>
  <si>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</si>
  <si>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</si>
  <si>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</si>
  <si>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</si>
  <si>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</si>
  <si>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</si>
  <si>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</si>
  <si>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</si>
  <si>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</si>
  <si>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</si>
  <si>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</si>
  <si>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</si>
  <si>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</si>
  <si>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</si>
  <si>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</si>
  <si>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</si>
  <si>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</si>
  <si>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</si>
  <si>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</si>
  <si>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</si>
  <si>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</si>
  <si>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</si>
  <si>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</si>
  <si>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</si>
  <si>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</si>
  <si>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</si>
  <si>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</si>
  <si>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</si>
  <si>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</si>
  <si>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</si>
  <si>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</si>
  <si>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</si>
  <si>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</si>
  <si>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</si>
  <si>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</si>
  <si>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</si>
  <si>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</si>
  <si>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</si>
  <si>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</si>
  <si>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</si>
  <si>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</si>
  <si>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</si>
  <si>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</si>
  <si>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</si>
  <si>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</si>
  <si>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</si>
  <si>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</si>
  <si>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</si>
  <si>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</si>
  <si>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</si>
  <si>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</si>
  <si>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</si>
  <si>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</si>
  <si>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</si>
  <si>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</si>
  <si>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</si>
  <si>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</si>
  <si>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</si>
  <si>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</si>
  <si>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</si>
  <si>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</si>
  <si>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</si>
  <si>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</si>
  <si>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</si>
  <si>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</si>
  <si>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</si>
  <si>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</si>
  <si>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</si>
  <si>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</si>
  <si>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</si>
  <si>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</si>
  <si>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</si>
  <si>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</si>
  <si>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</si>
  <si>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</si>
  <si>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</si>
  <si>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</si>
  <si>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</si>
  <si>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</si>
  <si>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</si>
  <si>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</si>
  <si>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</si>
  <si>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</si>
  <si>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</si>
  <si>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</si>
  <si>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</si>
  <si>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</si>
  <si>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</si>
  <si>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</si>
  <si>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</si>
  <si>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</si>
  <si>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</si>
  <si>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</si>
  <si>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</si>
  <si>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</si>
  <si>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</si>
  <si>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</si>
  <si>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</si>
  <si>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</si>
  <si>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</si>
  <si>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</si>
  <si>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</si>
  <si>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</si>
  <si>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</si>
  <si>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</si>
  <si>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</si>
  <si>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</si>
  <si>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</si>
  <si>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</si>
  <si>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</si>
  <si>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</si>
  <si>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</si>
  <si>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</si>
  <si>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</si>
  <si>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</si>
  <si>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</si>
  <si>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</si>
  <si>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</si>
  <si>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</si>
  <si>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</si>
  <si>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</si>
  <si>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</si>
  <si>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</si>
  <si>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</si>
  <si>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</si>
  <si>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</si>
  <si>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</si>
  <si>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</si>
  <si>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</si>
  <si>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</si>
  <si>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</si>
  <si>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</si>
  <si>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</si>
  <si>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</si>
  <si>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</si>
  <si>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</si>
  <si>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</si>
  <si>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</si>
  <si>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</si>
  <si>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</si>
  <si>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</si>
  <si>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</si>
  <si>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</si>
  <si>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</si>
  <si>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</si>
  <si>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</si>
  <si>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</si>
  <si>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</si>
  <si>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</si>
  <si>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</si>
  <si>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</si>
  <si>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</si>
  <si>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</si>
  <si>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</si>
  <si>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</si>
  <si>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</si>
  <si>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</si>
  <si>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</si>
  <si>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</si>
  <si>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</si>
  <si>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</si>
  <si>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</si>
  <si>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</si>
  <si>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</si>
  <si>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</si>
  <si>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</si>
  <si>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</si>
  <si>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</si>
  <si>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</si>
  <si>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</si>
  <si>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</si>
  <si>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</si>
  <si>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</si>
  <si>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</si>
  <si>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</si>
  <si>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</si>
  <si>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</si>
  <si>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</si>
  <si>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</si>
  <si>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</si>
  <si>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</si>
  <si>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</si>
  <si>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</si>
  <si>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</si>
  <si>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</si>
  <si>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</si>
  <si>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</si>
  <si>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</si>
  <si>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</si>
  <si>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</si>
  <si>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</si>
  <si>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</si>
  <si>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</si>
  <si>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</si>
  <si>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</si>
  <si>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</si>
  <si>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</si>
  <si>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</si>
  <si>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</si>
  <si>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</si>
  <si>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</si>
  <si>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</si>
  <si>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</si>
  <si>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</si>
  <si>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</si>
  <si>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</si>
  <si>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</si>
  <si>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</si>
  <si>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</si>
  <si>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</si>
  <si>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</si>
  <si>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</si>
  <si>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</si>
  <si>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</si>
  <si>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</si>
  <si>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</si>
  <si>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</si>
  <si>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</si>
  <si>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</si>
  <si>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</si>
  <si>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</si>
  <si>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</si>
  <si>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</si>
  <si>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</si>
  <si>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</si>
  <si>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</si>
  <si>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</si>
  <si>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</si>
  <si>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</si>
  <si>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</si>
  <si>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</si>
  <si>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</si>
  <si>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</si>
  <si>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</si>
  <si>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</si>
  <si>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</si>
  <si>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</si>
  <si>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</si>
  <si>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</si>
  <si>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</si>
  <si>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</si>
  <si>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</si>
  <si>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</si>
  <si>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</si>
  <si>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</si>
  <si>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</si>
  <si>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</si>
  <si>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</si>
  <si>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</si>
  <si>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</si>
  <si>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</si>
  <si>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</si>
  <si>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</si>
  <si>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</si>
  <si>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</si>
  <si>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</si>
  <si>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</si>
  <si>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</si>
  <si>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</si>
  <si>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</si>
  <si>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</si>
  <si>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</si>
  <si>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</si>
  <si>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</si>
  <si>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</si>
  <si>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</si>
  <si>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</si>
  <si>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</si>
  <si>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</si>
  <si>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</si>
  <si>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</si>
  <si>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</si>
  <si>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</si>
  <si>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</si>
  <si>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</si>
  <si>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</si>
  <si>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</si>
  <si>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</si>
  <si>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</si>
  <si>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</si>
  <si>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</si>
  <si>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</si>
  <si>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</si>
  <si>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</si>
  <si>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</si>
  <si>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</si>
  <si>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</si>
  <si>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</si>
  <si>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</si>
  <si>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</si>
  <si>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</si>
  <si>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</si>
  <si>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</si>
  <si>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</si>
  <si>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</si>
  <si>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</si>
  <si>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</si>
  <si>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</si>
  <si>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</si>
  <si>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</si>
  <si>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</si>
  <si>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</si>
  <si>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</si>
  <si>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</si>
  <si>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</si>
  <si>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</si>
  <si>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</si>
  <si>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</si>
  <si>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</si>
  <si>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</si>
  <si>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</si>
  <si>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</si>
  <si>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</si>
  <si>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</si>
  <si>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</si>
  <si>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</si>
  <si>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</si>
  <si>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</si>
  <si>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</si>
  <si>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</si>
  <si>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</si>
  <si>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</si>
  <si>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</si>
  <si>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</si>
  <si>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</si>
  <si>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</si>
  <si>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</si>
  <si>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</si>
  <si>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</si>
  <si>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</si>
  <si>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</si>
  <si>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</si>
  <si>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</si>
  <si>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</si>
  <si>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</si>
  <si>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</si>
  <si>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</si>
  <si>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</si>
  <si>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</si>
  <si>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</si>
  <si>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</si>
  <si>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</si>
  <si>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</si>
  <si>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</si>
  <si>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</si>
  <si>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</si>
  <si>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</si>
  <si>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</si>
  <si>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</si>
  <si>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</si>
  <si>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</si>
  <si>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</si>
  <si>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</si>
  <si>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</si>
  <si>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</si>
  <si>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</si>
  <si>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</si>
  <si>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</si>
  <si>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</si>
  <si>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</si>
  <si>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</si>
  <si>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</si>
  <si>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</si>
  <si>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</si>
  <si>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</si>
  <si>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</si>
  <si>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</si>
  <si>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</si>
  <si>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</si>
  <si>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</si>
  <si>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</si>
  <si>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</si>
  <si>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</si>
  <si>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</si>
  <si>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</si>
  <si>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</si>
  <si>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</si>
  <si>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</si>
  <si>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</si>
  <si>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</si>
  <si>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</si>
  <si>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</si>
  <si>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</si>
  <si>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</si>
  <si>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</si>
  <si>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</si>
  <si>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</si>
  <si>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</si>
  <si>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</si>
  <si>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</si>
  <si>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</si>
  <si>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</si>
  <si>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</si>
  <si>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</si>
  <si>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</si>
  <si>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</si>
  <si>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</si>
  <si>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</si>
  <si>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</si>
  <si>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</si>
  <si>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</si>
  <si>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</si>
  <si>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</si>
  <si>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</si>
  <si>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</si>
  <si>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</si>
  <si>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</si>
  <si>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</si>
  <si>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</si>
  <si>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</si>
  <si>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</si>
  <si>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</si>
  <si>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</si>
  <si>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</si>
  <si>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</si>
  <si>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</si>
  <si>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</si>
  <si>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</si>
  <si>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</si>
  <si>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</si>
  <si>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</si>
  <si>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</si>
  <si>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</si>
  <si>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</si>
  <si>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</si>
  <si>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</si>
  <si>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</si>
  <si>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</si>
  <si>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</si>
  <si>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</si>
  <si>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</si>
  <si>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</si>
  <si>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</si>
  <si>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</si>
  <si>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</si>
  <si>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</si>
  <si>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</si>
  <si>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</si>
  <si>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</si>
  <si>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</si>
  <si>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</si>
  <si>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</si>
  <si>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</si>
  <si>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</si>
  <si>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</si>
  <si>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</si>
  <si>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</si>
  <si>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</si>
  <si>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</si>
  <si>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</si>
  <si>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</si>
  <si>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</si>
  <si>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</si>
  <si>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</si>
  <si>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</si>
  <si>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</si>
  <si>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</si>
  <si>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</si>
  <si>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</si>
  <si>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</si>
  <si>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</si>
  <si>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</si>
  <si>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</si>
  <si>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</si>
  <si>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</si>
  <si>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</si>
  <si>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</si>
  <si>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</si>
  <si>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</si>
  <si>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</si>
  <si>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</si>
  <si>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</si>
  <si>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</si>
  <si>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</si>
  <si>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</si>
  <si>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</si>
  <si>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</si>
  <si>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</si>
  <si>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</si>
  <si>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</si>
  <si>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</si>
  <si>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</si>
  <si>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</si>
  <si>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</si>
  <si>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</si>
  <si>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</si>
  <si>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</si>
  <si>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</si>
  <si>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</si>
  <si>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</si>
  <si>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</si>
  <si>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</si>
  <si>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</si>
  <si>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</si>
  <si>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</si>
  <si>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</si>
  <si>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</si>
  <si>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</si>
  <si>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</si>
  <si>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</si>
  <si>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</si>
  <si>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</si>
  <si>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</si>
  <si>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</si>
  <si>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</si>
  <si>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</si>
  <si>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</si>
  <si>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</si>
  <si>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</si>
  <si>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</si>
  <si>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</si>
  <si>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</si>
  <si>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</si>
  <si>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</si>
  <si>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</si>
  <si>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</si>
  <si>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</si>
  <si>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</si>
  <si>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</si>
  <si>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</si>
  <si>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</si>
  <si>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</si>
  <si>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</si>
  <si>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</si>
  <si>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</si>
  <si>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</si>
  <si>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</si>
  <si>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</si>
  <si>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</si>
  <si>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</si>
  <si>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</si>
  <si>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</si>
  <si>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</si>
  <si>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</si>
  <si>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</si>
  <si>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</si>
  <si>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</si>
  <si>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</si>
  <si>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</si>
  <si>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</si>
  <si>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</si>
  <si>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</si>
  <si>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</si>
  <si>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</si>
  <si>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</si>
  <si>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</si>
  <si>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</si>
  <si>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</si>
  <si>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</si>
  <si>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</si>
  <si>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</si>
  <si>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</si>
  <si>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</si>
  <si>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</si>
  <si>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</si>
  <si>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</si>
  <si>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</si>
  <si>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</si>
  <si>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</si>
  <si>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</si>
  <si>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</si>
  <si>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</si>
  <si>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</si>
  <si>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</si>
  <si>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</si>
  <si>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</si>
  <si>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</si>
  <si>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</si>
  <si>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</si>
  <si>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</si>
  <si>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</si>
  <si>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</si>
  <si>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</si>
  <si>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</si>
  <si>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</si>
  <si>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</si>
  <si>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</si>
  <si>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</si>
  <si>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</si>
  <si>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</si>
  <si>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</si>
  <si>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</si>
  <si>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</si>
  <si>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</si>
  <si>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</si>
  <si>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</si>
  <si>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</si>
  <si>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</si>
  <si>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</si>
  <si>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</si>
  <si>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</si>
  <si>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</si>
  <si>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</si>
  <si>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</si>
  <si>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</si>
  <si>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</si>
  <si>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</si>
  <si>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</si>
  <si>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</si>
  <si>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</si>
  <si>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</si>
  <si>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</si>
  <si>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</si>
  <si>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</si>
  <si>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</si>
  <si>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</si>
  <si>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</si>
  <si>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</si>
  <si>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</si>
  <si>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</si>
  <si>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</si>
  <si>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</si>
  <si>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</si>
  <si>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</si>
  <si>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</si>
  <si>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</si>
  <si>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</si>
  <si>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</si>
  <si>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</si>
  <si>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</si>
  <si>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</si>
  <si>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</si>
  <si>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</si>
  <si>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</si>
  <si>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</si>
  <si>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</si>
  <si>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</si>
  <si>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</si>
  <si>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</si>
  <si>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</si>
  <si>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</si>
  <si>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</si>
  <si>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</si>
  <si>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</si>
  <si>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</si>
  <si>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</si>
  <si>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</si>
  <si>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</si>
  <si>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</si>
  <si>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</si>
  <si>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</si>
  <si>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</si>
  <si>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</si>
  <si>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</si>
  <si>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</si>
  <si>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</si>
  <si>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</si>
  <si>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</si>
  <si>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</si>
  <si>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</si>
  <si>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</si>
  <si>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</si>
  <si>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</si>
  <si>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</si>
  <si>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</si>
  <si>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</si>
  <si>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</si>
  <si>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</si>
  <si>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</si>
  <si>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</si>
  <si>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</si>
  <si>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</si>
  <si>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</si>
  <si>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</si>
  <si>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</si>
  <si>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</si>
  <si>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</si>
  <si>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</si>
  <si>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</si>
  <si>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</si>
  <si>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</si>
  <si>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</si>
  <si>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</si>
  <si>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</si>
  <si>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</si>
  <si>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</si>
  <si>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</si>
  <si>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</si>
  <si>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</si>
  <si>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</si>
  <si>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</si>
  <si>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</si>
  <si>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</si>
  <si>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</si>
  <si>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</si>
  <si>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</si>
  <si>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</si>
  <si>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</si>
  <si>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</si>
  <si>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</si>
  <si>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</si>
  <si>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</si>
  <si>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</si>
  <si>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</si>
  <si>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</si>
  <si>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</si>
  <si>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</si>
  <si>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</si>
  <si>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</si>
  <si>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</si>
  <si>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</si>
  <si>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</si>
  <si>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</si>
  <si>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</si>
  <si>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</si>
  <si>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</si>
  <si>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</si>
  <si>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</si>
  <si>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</si>
  <si>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</si>
  <si>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</si>
  <si>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</si>
  <si>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</si>
  <si>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</si>
  <si>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</si>
  <si>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</si>
  <si>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</si>
  <si>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</si>
  <si>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</si>
  <si>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</si>
  <si>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</si>
  <si>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</si>
  <si>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</si>
  <si>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</si>
  <si>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</si>
  <si>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</si>
  <si>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</si>
  <si>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</si>
  <si>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</si>
  <si>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</si>
  <si>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</si>
  <si>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</si>
  <si>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</si>
  <si>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</si>
  <si>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</si>
  <si>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</si>
  <si>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</si>
  <si>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</si>
  <si>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</si>
  <si>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</si>
  <si>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</si>
  <si>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</si>
  <si>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</si>
  <si>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</si>
  <si>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</si>
  <si>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</si>
  <si>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</si>
  <si>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</si>
  <si>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</si>
  <si>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</si>
  <si>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</si>
  <si>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</si>
  <si>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</si>
  <si>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</si>
  <si>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</si>
  <si>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</si>
  <si>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</si>
  <si>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</si>
  <si>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</si>
  <si>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</si>
  <si>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</si>
  <si>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</si>
  <si>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</si>
  <si>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</si>
  <si>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</si>
  <si>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</si>
  <si>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</si>
  <si>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</si>
  <si>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</si>
  <si>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</si>
  <si>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</si>
  <si>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</si>
  <si>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</si>
  <si>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</si>
  <si>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</si>
  <si>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</si>
  <si>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</si>
  <si>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</si>
  <si>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</si>
  <si>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</si>
  <si>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</si>
  <si>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</si>
  <si>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</si>
  <si>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</si>
  <si>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</si>
  <si>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</si>
  <si>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</si>
  <si>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</si>
  <si>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</si>
  <si>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</si>
  <si>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</si>
  <si>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</si>
  <si>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</si>
  <si>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</si>
  <si>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</si>
  <si>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</si>
  <si>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</si>
  <si>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</si>
  <si>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</si>
  <si>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</si>
  <si>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</si>
  <si>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</si>
  <si>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</si>
  <si>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</si>
  <si>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</si>
  <si>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</si>
  <si>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</si>
  <si>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</si>
  <si>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</si>
  <si>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</si>
  <si>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</si>
  <si>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</si>
  <si>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</si>
  <si>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</si>
  <si>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</si>
  <si>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</si>
  <si>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</si>
  <si>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</si>
  <si>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</si>
  <si>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</si>
  <si>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</si>
  <si>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</si>
  <si>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</si>
  <si>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</si>
  <si>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</si>
  <si>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</si>
  <si>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</si>
  <si>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</si>
  <si>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</si>
  <si>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</si>
  <si>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</si>
  <si>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</si>
  <si>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</si>
  <si>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</si>
  <si>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</si>
  <si>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</si>
  <si>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</si>
  <si>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</si>
  <si>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</si>
  <si>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</si>
  <si>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</si>
  <si>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</si>
  <si>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</si>
  <si>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</si>
  <si>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</si>
  <si>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</si>
  <si>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</si>
  <si>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</si>
  <si>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</si>
  <si>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</si>
  <si>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</si>
  <si>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</si>
  <si>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</si>
  <si>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</si>
  <si>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</si>
  <si>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</si>
  <si>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</si>
  <si>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</si>
  <si>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</si>
  <si>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</si>
  <si>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</si>
  <si>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</si>
  <si>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</si>
  <si>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</si>
  <si>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</si>
  <si>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</si>
  <si>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</si>
  <si>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</si>
  <si>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</si>
  <si>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</si>
  <si>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</si>
  <si>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</si>
  <si>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</si>
  <si>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</si>
  <si>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</si>
  <si>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</si>
  <si>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</si>
  <si>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</si>
  <si>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</si>
  <si>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</si>
  <si>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</si>
  <si>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</si>
  <si>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</si>
  <si>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</si>
  <si>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</si>
  <si>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</si>
  <si>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</si>
  <si>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</si>
  <si>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</si>
  <si>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</si>
  <si>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</si>
  <si>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</si>
  <si>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</si>
  <si>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</si>
  <si>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</si>
  <si>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</si>
  <si>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</si>
  <si>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</si>
  <si>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</si>
  <si>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</si>
  <si>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</si>
  <si>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</si>
  <si>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</si>
  <si>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</si>
  <si>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</si>
  <si>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</si>
  <si>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</si>
  <si>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</si>
  <si>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</si>
  <si>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</si>
  <si>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</si>
  <si>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</si>
  <si>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</si>
  <si>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</si>
  <si>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</si>
  <si>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</si>
  <si>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</si>
  <si>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</si>
  <si>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</si>
  <si>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</si>
  <si>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</si>
  <si>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</si>
  <si>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</si>
  <si>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</si>
  <si>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</si>
  <si>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</si>
  <si>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</si>
  <si>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</si>
  <si>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</si>
  <si>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</si>
  <si>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</si>
  <si>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</si>
  <si>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</si>
  <si>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</si>
  <si>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</si>
  <si>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</si>
  <si>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</si>
  <si>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</si>
  <si>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</si>
  <si>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</si>
  <si>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</si>
  <si>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</si>
  <si>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</si>
  <si>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</si>
  <si>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</si>
  <si>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</si>
  <si>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</si>
  <si>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</si>
  <si>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</si>
  <si>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</si>
  <si>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</si>
  <si>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</si>
  <si>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</si>
  <si>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</si>
  <si>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</si>
  <si>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</si>
  <si>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</si>
  <si>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</si>
  <si>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</si>
  <si>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</si>
  <si>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</si>
  <si>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</si>
  <si>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</si>
  <si>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</si>
  <si>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</si>
  <si>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</si>
  <si>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</si>
  <si>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</si>
  <si>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</si>
  <si>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</si>
  <si>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</si>
  <si>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</si>
  <si>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</si>
  <si>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</si>
  <si>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</si>
  <si>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</si>
  <si>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</si>
  <si>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</si>
  <si>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</si>
  <si>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</si>
  <si>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</si>
  <si>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</si>
  <si>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</si>
  <si>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</si>
  <si>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</si>
  <si>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</si>
  <si>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</si>
  <si>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</si>
  <si>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</si>
  <si>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</si>
  <si>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</si>
  <si>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</si>
  <si>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</si>
  <si>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</si>
  <si>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</si>
  <si>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</si>
  <si>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</si>
  <si>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</si>
  <si>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</si>
  <si>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</si>
  <si>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</si>
  <si>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</si>
  <si>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</si>
  <si>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</si>
  <si>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</si>
  <si>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</si>
  <si>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</si>
  <si>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</si>
  <si>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</si>
  <si>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</si>
  <si>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</si>
  <si>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</si>
  <si>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</si>
  <si>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</si>
  <si>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</si>
  <si>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</si>
  <si>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</si>
  <si>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</si>
  <si>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</si>
  <si>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</si>
  <si>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</si>
  <si>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</si>
  <si>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</si>
  <si>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</si>
  <si>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</si>
  <si>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</si>
  <si>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</si>
  <si>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</si>
  <si>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</si>
  <si>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</si>
  <si>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</si>
  <si>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</si>
  <si>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</si>
  <si>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</si>
  <si>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</si>
  <si>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</si>
  <si>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</si>
  <si>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</si>
  <si>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</si>
  <si>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</si>
  <si>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</si>
  <si>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</si>
  <si>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</si>
  <si>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</si>
  <si>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</si>
  <si>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</si>
  <si>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</si>
  <si>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</si>
  <si>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</si>
  <si>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</si>
  <si>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</si>
  <si>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</si>
  <si>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</si>
  <si>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</si>
  <si>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</si>
  <si>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</si>
  <si>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</si>
  <si>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</si>
  <si>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</si>
  <si>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</si>
  <si>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</si>
  <si>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</si>
  <si>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</si>
  <si>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</si>
  <si>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</si>
  <si>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</si>
  <si>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</si>
  <si>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</si>
  <si>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</si>
  <si>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</si>
  <si>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</si>
  <si>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</si>
  <si>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</si>
  <si>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</si>
  <si>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</si>
  <si>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</si>
  <si>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</si>
  <si>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</si>
  <si>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</si>
  <si>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</si>
  <si>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</si>
  <si>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</si>
  <si>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</si>
  <si>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</si>
  <si>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</si>
  <si>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</si>
  <si>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</si>
  <si>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</si>
  <si>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</si>
  <si>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</si>
  <si>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</si>
  <si>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</si>
  <si>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</si>
  <si>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</si>
  <si>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</si>
  <si>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</si>
  <si>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</si>
  <si>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</si>
  <si>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</si>
  <si>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</si>
  <si>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</si>
  <si>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</si>
  <si>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</si>
  <si>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</si>
  <si>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</si>
  <si>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</si>
  <si>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</si>
  <si>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</si>
  <si>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</si>
  <si>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</si>
  <si>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</si>
  <si>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</si>
  <si>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</si>
  <si>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</si>
  <si>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</si>
  <si>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</si>
  <si>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</si>
  <si>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</si>
  <si>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</si>
  <si>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</si>
  <si>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</si>
  <si>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</si>
  <si>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</si>
  <si>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</si>
  <si>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</si>
  <si>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</si>
  <si>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</si>
  <si>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</si>
  <si>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</si>
  <si>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</si>
  <si>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</si>
  <si>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</si>
  <si>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</si>
  <si>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</si>
  <si>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</si>
  <si>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</si>
  <si>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</si>
  <si>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</si>
  <si>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</si>
  <si>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</si>
  <si>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</si>
  <si>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</si>
  <si>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</si>
  <si>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</si>
  <si>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</si>
  <si>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</si>
  <si>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</si>
  <si>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</si>
  <si>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</si>
  <si>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</si>
  <si>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</si>
  <si>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</si>
  <si>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</si>
  <si>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</si>
  <si>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</si>
  <si>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</si>
  <si>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</si>
  <si>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</si>
  <si>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</si>
  <si>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</si>
  <si>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</si>
  <si>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</si>
  <si>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</si>
  <si>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</si>
  <si>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</si>
  <si>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</si>
  <si>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</si>
  <si>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</si>
  <si>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</si>
  <si>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</si>
  <si>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</si>
  <si>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</si>
  <si>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</si>
  <si>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</si>
  <si>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</si>
  <si>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</si>
  <si>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</si>
  <si>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</si>
  <si>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</si>
  <si>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</si>
  <si>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</si>
  <si>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</si>
  <si>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</si>
  <si>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</si>
  <si>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</si>
  <si>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</si>
  <si>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</si>
  <si>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</si>
  <si>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</si>
  <si>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</si>
  <si>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</si>
  <si>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</si>
  <si>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</si>
  <si>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</si>
  <si>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</si>
  <si>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</si>
  <si>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</si>
  <si>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</si>
  <si>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</si>
  <si>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</si>
  <si>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</si>
  <si>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</si>
  <si>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</si>
  <si>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</si>
  <si>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</si>
  <si>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</si>
  <si>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</si>
  <si>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</si>
  <si>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</si>
  <si>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</si>
  <si>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</si>
  <si>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</si>
  <si>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</si>
  <si>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</si>
  <si>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</si>
  <si>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</si>
  <si>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</si>
  <si>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</si>
  <si>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</si>
  <si>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</si>
  <si>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</si>
  <si>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</si>
  <si>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</si>
  <si>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</si>
  <si>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</si>
  <si>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</si>
  <si>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</si>
  <si>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</si>
  <si>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</si>
  <si>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</si>
  <si>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</si>
  <si>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</si>
  <si>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</si>
  <si>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</si>
  <si>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</si>
  <si>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</si>
  <si>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</si>
  <si>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</si>
  <si>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</si>
  <si>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</si>
  <si>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</si>
  <si>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</si>
  <si>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</si>
  <si>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</si>
  <si>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</si>
  <si>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</si>
  <si>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</si>
  <si>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</si>
  <si>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</si>
  <si>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</si>
  <si>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</si>
  <si>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</si>
  <si>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</si>
  <si>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</si>
  <si>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</si>
  <si>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</si>
  <si>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</si>
  <si>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</si>
  <si>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</si>
  <si>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</si>
  <si>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</si>
  <si>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</si>
  <si>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</si>
  <si>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</si>
  <si>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</si>
  <si>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</si>
  <si>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</si>
  <si>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</si>
  <si>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</si>
  <si>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</si>
  <si>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</si>
  <si>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</si>
  <si>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</si>
  <si>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</si>
  <si>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</si>
  <si>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</si>
  <si>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</si>
  <si>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</si>
  <si>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</si>
  <si>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</si>
  <si>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</si>
  <si>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</si>
  <si>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</si>
  <si>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</si>
  <si>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</si>
  <si>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</si>
  <si>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</si>
  <si>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</si>
  <si>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</si>
  <si>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</si>
  <si>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</si>
  <si>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</si>
  <si>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</si>
  <si>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</si>
  <si>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</si>
  <si>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</si>
  <si>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</si>
  <si>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</si>
  <si>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</si>
  <si>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</si>
  <si>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</si>
  <si>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</si>
  <si>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</si>
  <si>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</si>
  <si>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</si>
  <si>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</si>
  <si>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</si>
  <si>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</si>
  <si>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</si>
  <si>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</si>
  <si>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</si>
  <si>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</si>
  <si>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</si>
  <si>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</si>
  <si>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</si>
  <si>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</si>
  <si>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</si>
  <si>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</si>
  <si>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</si>
  <si>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</si>
  <si>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</si>
  <si>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</si>
  <si>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</si>
  <si>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</si>
  <si>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</si>
  <si>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</si>
  <si>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</si>
  <si>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</si>
  <si>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</si>
  <si>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</si>
  <si>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</si>
  <si>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</si>
  <si>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</si>
  <si>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</si>
  <si>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</si>
  <si>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</si>
  <si>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</si>
  <si>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</si>
  <si>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</si>
  <si>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</si>
  <si>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</si>
  <si>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</si>
  <si>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</si>
  <si>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</si>
  <si>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</si>
  <si>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</si>
  <si>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</si>
  <si>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</si>
  <si>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</si>
  <si>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</si>
  <si>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</si>
  <si>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</si>
  <si>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</si>
  <si>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</si>
  <si>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</si>
  <si>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</si>
  <si>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</si>
  <si>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</si>
  <si>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</si>
  <si>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</si>
  <si>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</si>
  <si>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</si>
  <si>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</si>
  <si>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</si>
  <si>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</si>
  <si>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</si>
  <si>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</si>
  <si>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</si>
  <si>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</si>
  <si>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</si>
  <si>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</si>
  <si>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</si>
  <si>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</si>
  <si>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</si>
  <si>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</si>
  <si>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</si>
  <si>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</si>
  <si>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</si>
  <si>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</si>
  <si>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</si>
  <si>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</si>
  <si>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</si>
  <si>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</si>
  <si>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</si>
  <si>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</si>
  <si>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</si>
  <si>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</si>
  <si>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</si>
  <si>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</si>
  <si>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</si>
  <si>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</si>
  <si>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</si>
  <si>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</si>
  <si>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</si>
  <si>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</si>
  <si>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</si>
  <si>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</si>
  <si>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</si>
  <si>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</si>
  <si>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</si>
  <si>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</si>
  <si>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</si>
  <si>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</si>
  <si>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</si>
  <si>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</si>
  <si>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</si>
  <si>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</si>
  <si>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</si>
  <si>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</si>
  <si>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</si>
  <si>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</si>
  <si>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</si>
  <si>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</si>
  <si>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</si>
  <si>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</si>
  <si>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</si>
  <si>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</si>
  <si>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</si>
  <si>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</si>
  <si>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</si>
  <si>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</si>
  <si>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</si>
  <si>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</si>
  <si>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</si>
  <si>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</si>
  <si>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</si>
  <si>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</si>
  <si>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</si>
  <si>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</si>
  <si>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</si>
  <si>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</si>
  <si>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</si>
  <si>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</si>
  <si>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</si>
  <si>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</si>
  <si>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</si>
  <si>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</si>
  <si>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</si>
  <si>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</si>
  <si>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</si>
  <si>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</si>
  <si>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</si>
  <si>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</si>
  <si>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</si>
  <si>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</si>
  <si>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</si>
  <si>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</si>
  <si>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</si>
  <si>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</si>
  <si>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</si>
  <si>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</si>
  <si>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</si>
  <si>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</si>
  <si>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</si>
  <si>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</si>
  <si>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</si>
  <si>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</si>
  <si>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</si>
  <si>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</si>
  <si>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</si>
  <si>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</si>
  <si>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</si>
  <si>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</si>
  <si>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</si>
  <si>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</si>
  <si>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</si>
  <si>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</si>
  <si>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</si>
  <si>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</si>
  <si>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</si>
  <si>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</si>
  <si>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</si>
  <si>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</si>
  <si>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</si>
  <si>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</si>
  <si>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</si>
  <si>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</si>
  <si>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</si>
  <si>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</si>
  <si>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</si>
  <si>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</si>
  <si>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</si>
  <si>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</si>
  <si>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</si>
  <si>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</si>
  <si>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</si>
  <si>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</si>
  <si>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</si>
  <si>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</si>
  <si>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</si>
  <si>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</si>
  <si>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</si>
  <si>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</si>
  <si>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</si>
  <si>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</si>
  <si>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</si>
  <si>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</si>
  <si>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</si>
  <si>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</si>
  <si>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</si>
  <si>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</si>
  <si>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</si>
  <si>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</si>
  <si>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</si>
  <si>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</si>
  <si>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</si>
  <si>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</si>
  <si>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</si>
  <si>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</si>
  <si>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</si>
  <si>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</si>
  <si>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</si>
  <si>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</si>
  <si>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</si>
  <si>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</si>
  <si>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</si>
  <si>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</si>
  <si>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</si>
  <si>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</si>
  <si>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</si>
  <si>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</si>
  <si>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</si>
  <si>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</si>
  <si>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</si>
  <si>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</si>
  <si>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</si>
  <si>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</si>
  <si>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</si>
  <si>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</si>
  <si>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</si>
  <si>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</si>
  <si>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</si>
  <si>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</si>
  <si>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</si>
  <si>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</si>
  <si>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</si>
  <si>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</si>
  <si>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</si>
  <si>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</si>
  <si>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</si>
  <si>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</si>
  <si>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</si>
  <si>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</si>
  <si>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</si>
  <si>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</si>
  <si>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</si>
  <si>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</si>
  <si>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</si>
  <si>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</si>
  <si>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</si>
  <si>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</si>
  <si>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</si>
  <si>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</si>
  <si>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</si>
  <si>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</si>
  <si>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</si>
  <si>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</si>
  <si>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</si>
  <si>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</si>
  <si>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</si>
  <si>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</si>
  <si>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</si>
  <si>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</si>
  <si>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</si>
  <si>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</si>
  <si>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</si>
  <si>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</si>
  <si>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</si>
  <si>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</si>
  <si>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</si>
  <si>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</si>
  <si>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</si>
  <si>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</si>
  <si>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</si>
  <si>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</si>
  <si>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</si>
  <si>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</si>
  <si>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</si>
  <si>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</si>
  <si>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</si>
  <si>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</si>
  <si>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</si>
  <si>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</si>
  <si>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</si>
  <si>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</si>
  <si>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</si>
  <si>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</si>
  <si>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</si>
  <si>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</si>
  <si>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</si>
  <si>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</si>
  <si>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</si>
  <si>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</si>
  <si>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</si>
  <si>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</si>
  <si>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</si>
  <si>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</si>
  <si>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</si>
  <si>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</si>
  <si>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</si>
  <si>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</si>
  <si>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</si>
  <si>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</si>
  <si>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</si>
  <si>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</si>
  <si>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</si>
  <si>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</si>
  <si>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</si>
  <si>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</si>
  <si>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</si>
  <si>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</si>
  <si>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</si>
  <si>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</si>
  <si>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</si>
  <si>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</si>
  <si>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</si>
  <si>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</si>
  <si>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</si>
  <si>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</si>
  <si>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</si>
  <si>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</si>
  <si>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</si>
  <si>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</si>
  <si>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</si>
  <si>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</si>
  <si>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</si>
  <si>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</si>
  <si>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</si>
  <si>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</si>
  <si>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</si>
  <si>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</si>
  <si>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</si>
  <si>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</si>
  <si>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</si>
  <si>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</si>
  <si>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</si>
  <si>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</si>
  <si>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</si>
  <si>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</si>
  <si>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</si>
  <si>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</si>
  <si>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</si>
  <si>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</si>
  <si>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</si>
  <si>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</si>
  <si>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</si>
  <si>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</si>
  <si>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</si>
  <si>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</si>
  <si>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</si>
  <si>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</si>
  <si>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</si>
  <si>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</si>
  <si>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</si>
  <si>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</si>
  <si>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</si>
  <si>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</si>
  <si>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</si>
  <si>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</si>
  <si>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</si>
  <si>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</si>
  <si>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</si>
  <si>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</si>
  <si>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</si>
  <si>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</si>
  <si>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</si>
  <si>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</si>
  <si>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</si>
  <si>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</si>
  <si>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</si>
  <si>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</si>
  <si>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</si>
  <si>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</si>
  <si>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</si>
  <si>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</si>
  <si>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</si>
  <si>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</si>
  <si>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</si>
  <si>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</si>
  <si>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</si>
  <si>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</si>
  <si>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</si>
  <si>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</si>
  <si>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</si>
  <si>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</si>
  <si>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</si>
  <si>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</si>
  <si>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</si>
  <si>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</si>
  <si>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</si>
  <si>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</si>
  <si>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</si>
  <si>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</si>
  <si>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</si>
  <si>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</si>
  <si>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</si>
  <si>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</si>
  <si>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</si>
  <si>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</si>
  <si>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</si>
  <si>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</si>
  <si>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</si>
  <si>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</si>
  <si>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</si>
  <si>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</si>
  <si>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</si>
  <si>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</si>
  <si>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</si>
  <si>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</si>
  <si>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</si>
  <si>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</si>
  <si>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</si>
  <si>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</si>
  <si>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</si>
  <si>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</si>
  <si>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</si>
  <si>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</si>
  <si>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</si>
  <si>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</si>
  <si>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</si>
  <si>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</si>
  <si>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</si>
  <si>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</si>
  <si>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</si>
  <si>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</si>
  <si>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</si>
  <si>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</si>
  <si>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</si>
  <si>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</si>
  <si>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</si>
  <si>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</si>
  <si>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</si>
  <si>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</si>
  <si>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</si>
  <si>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</si>
  <si>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</si>
  <si>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</si>
  <si>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</si>
  <si>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</si>
  <si>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</si>
  <si>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</si>
  <si>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</si>
  <si>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</si>
  <si>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</si>
  <si>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</si>
  <si>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</si>
  <si>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</si>
  <si>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</si>
  <si>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</si>
  <si>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</si>
  <si>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</si>
  <si>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</si>
  <si>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</si>
  <si>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</si>
  <si>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</si>
  <si>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</si>
  <si>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</si>
  <si>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</si>
  <si>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</si>
  <si>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</si>
  <si>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</si>
  <si>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</si>
  <si>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</si>
  <si>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</si>
  <si>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</si>
  <si>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</si>
  <si>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</si>
  <si>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</si>
  <si>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</si>
  <si>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</si>
  <si>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</si>
  <si>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</si>
  <si>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</si>
  <si>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</si>
  <si>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</si>
  <si>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</si>
  <si>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</si>
  <si>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</si>
  <si>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</si>
  <si>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</si>
  <si>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</si>
  <si>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</si>
  <si>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</si>
  <si>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</si>
  <si>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</si>
  <si>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</si>
  <si>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</si>
  <si>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</si>
  <si>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</si>
  <si>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</si>
  <si>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</si>
  <si>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</si>
  <si>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</si>
  <si>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</si>
  <si>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</si>
  <si>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</si>
  <si>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</si>
  <si>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</si>
  <si>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</si>
  <si>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</si>
  <si>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</si>
  <si>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</si>
  <si>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</si>
  <si>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</si>
  <si>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</si>
  <si>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</si>
  <si>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</si>
  <si>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</si>
  <si>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</si>
  <si>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</si>
  <si>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</si>
  <si>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</si>
  <si>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</si>
  <si>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</si>
  <si>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</si>
  <si>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</si>
  <si>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</si>
  <si>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</si>
  <si>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</si>
  <si>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</si>
  <si>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</si>
  <si>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</si>
  <si>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</si>
  <si>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</si>
  <si>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</si>
  <si>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</si>
  <si>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</si>
  <si>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</si>
  <si>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</si>
  <si>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</si>
  <si>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</si>
  <si>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</si>
  <si>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</si>
  <si>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</si>
  <si>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</si>
  <si>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</si>
  <si>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</si>
  <si>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</si>
  <si>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</si>
  <si>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</si>
  <si>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</si>
  <si>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</si>
  <si>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</si>
  <si>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</si>
  <si>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</si>
  <si>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</si>
  <si>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</si>
  <si>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</si>
  <si>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</si>
  <si>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</si>
  <si>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</si>
  <si>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</si>
  <si>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</si>
  <si>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</si>
  <si>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</si>
  <si>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</si>
  <si>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</si>
  <si>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</si>
  <si>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</si>
  <si>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</si>
  <si>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</si>
  <si>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</si>
  <si>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</si>
  <si>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</si>
  <si>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</si>
  <si>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</si>
  <si>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</si>
  <si>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</si>
  <si>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</si>
  <si>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</si>
  <si>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</si>
  <si>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</si>
  <si>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</si>
  <si>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</si>
  <si>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</si>
  <si>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</si>
  <si>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</si>
  <si>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</si>
  <si>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</si>
  <si>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</si>
  <si>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</si>
  <si>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</si>
  <si>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</si>
  <si>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</si>
  <si>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</si>
  <si>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</si>
  <si>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</si>
  <si>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</si>
  <si>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</si>
  <si>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</si>
  <si>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</si>
  <si>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</si>
  <si>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</si>
  <si>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</si>
  <si>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</si>
  <si>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</si>
  <si>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</si>
  <si>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</si>
  <si>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</si>
  <si>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</si>
  <si>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</si>
  <si>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</si>
  <si>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</si>
  <si>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</si>
  <si>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</si>
  <si>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</si>
  <si>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</si>
  <si>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</si>
  <si>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</si>
  <si>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</si>
  <si>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</si>
  <si>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</si>
  <si>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</si>
  <si>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</si>
  <si>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</si>
  <si>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</si>
  <si>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</si>
  <si>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</si>
  <si>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</si>
  <si>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</si>
  <si>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</si>
  <si>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</si>
  <si>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</si>
  <si>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</si>
  <si>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</si>
  <si>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</si>
  <si>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</si>
  <si>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</si>
  <si>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</si>
  <si>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</si>
  <si>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</si>
  <si>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</si>
  <si>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</si>
  <si>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</si>
  <si>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</si>
  <si>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</si>
  <si>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</si>
  <si>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</si>
  <si>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</si>
  <si>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</si>
  <si>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</si>
  <si>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</si>
  <si>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</si>
  <si>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</si>
  <si>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</si>
  <si>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</si>
  <si>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</si>
  <si>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</si>
  <si>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</si>
  <si>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</si>
  <si>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</si>
  <si>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</si>
  <si>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</si>
  <si>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</si>
  <si>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</si>
  <si>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</si>
  <si>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</si>
  <si>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</si>
  <si>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</si>
  <si>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</si>
  <si>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</si>
  <si>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</si>
  <si>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</si>
  <si>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</si>
  <si>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</si>
  <si>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</si>
  <si>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</si>
  <si>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</si>
  <si>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</si>
  <si>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</si>
  <si>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</si>
  <si>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</si>
  <si>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</si>
  <si>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</si>
  <si>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</si>
  <si>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</si>
  <si>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</si>
  <si>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</si>
  <si>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</si>
  <si>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</si>
  <si>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</si>
  <si>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</si>
  <si>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</si>
  <si>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</si>
  <si>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</si>
  <si>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</si>
  <si>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</si>
  <si>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</si>
  <si>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</si>
  <si>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</si>
  <si>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</si>
  <si>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</si>
  <si>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</si>
  <si>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</si>
  <si>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</si>
  <si>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</si>
  <si>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</si>
  <si>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</si>
  <si>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</si>
  <si>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</si>
  <si>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</si>
  <si>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</si>
  <si>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</si>
  <si>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</si>
  <si>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</si>
  <si>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</si>
  <si>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</si>
  <si>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</si>
  <si>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</si>
  <si>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</si>
  <si>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</si>
  <si>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</si>
  <si>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</si>
  <si>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</si>
  <si>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</si>
  <si>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</si>
  <si>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</si>
  <si>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</si>
  <si>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</si>
  <si>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</si>
  <si>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</si>
  <si>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</si>
  <si>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</si>
  <si>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</si>
  <si>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</si>
  <si>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</si>
  <si>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</si>
  <si>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</si>
  <si>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</si>
  <si>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</si>
  <si>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</si>
  <si>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</si>
  <si>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</si>
  <si>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</si>
  <si>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</si>
  <si>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</si>
  <si>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</si>
  <si>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</si>
  <si>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</si>
  <si>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</si>
  <si>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</si>
  <si>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</si>
  <si>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</si>
  <si>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</si>
  <si>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</si>
  <si>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</si>
  <si>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</si>
  <si>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</si>
  <si>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</si>
  <si>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</si>
  <si>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</si>
  <si>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</si>
  <si>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</si>
  <si>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</si>
  <si>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</si>
  <si>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</si>
  <si>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</si>
  <si>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</si>
  <si>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</si>
  <si>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</si>
  <si>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</si>
  <si>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</si>
  <si>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</si>
  <si>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</si>
  <si>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</si>
  <si>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</si>
  <si>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</si>
  <si>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</si>
  <si>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</si>
  <si>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</si>
  <si>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</si>
  <si>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</si>
  <si>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</si>
  <si>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</si>
  <si>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</si>
  <si>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</si>
  <si>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</si>
  <si>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</si>
  <si>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</si>
  <si>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</si>
  <si>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</si>
  <si>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</si>
  <si>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</si>
  <si>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</si>
  <si>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</si>
  <si>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</si>
  <si>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</si>
  <si>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</si>
  <si>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</si>
  <si>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</si>
  <si>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</si>
  <si>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</si>
  <si>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</si>
  <si>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</si>
  <si>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</si>
  <si>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</si>
  <si>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</si>
  <si>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</si>
  <si>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</si>
  <si>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</si>
  <si>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</si>
  <si>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</si>
  <si>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</si>
  <si>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</si>
  <si>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</si>
  <si>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</si>
  <si>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</si>
  <si>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</si>
  <si>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</si>
  <si>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</si>
  <si>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</si>
  <si>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</si>
  <si>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</si>
  <si>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</si>
  <si>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</si>
  <si>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</si>
  <si>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</si>
  <si>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</si>
  <si>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</si>
  <si>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</si>
  <si>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</si>
  <si>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</si>
  <si>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</si>
  <si>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</si>
  <si>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</si>
  <si>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</si>
  <si>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</si>
  <si>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</si>
  <si>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</si>
  <si>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</si>
  <si>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</si>
  <si>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</si>
  <si>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</si>
  <si>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</si>
  <si>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</si>
  <si>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</si>
  <si>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</si>
  <si>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</si>
  <si>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</si>
  <si>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</si>
  <si>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</si>
  <si>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</si>
  <si>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</si>
  <si>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</si>
  <si>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</si>
  <si>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</si>
  <si>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</si>
  <si>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</si>
  <si>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</si>
  <si>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</si>
  <si>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</si>
  <si>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</si>
  <si>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</si>
  <si>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</si>
  <si>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</si>
  <si>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</si>
  <si>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</si>
  <si>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</si>
  <si>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</si>
  <si>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</si>
  <si>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</si>
  <si>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</si>
  <si>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</si>
  <si>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</si>
  <si>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</si>
  <si>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</si>
  <si>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</si>
  <si>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</si>
  <si>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</si>
  <si>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</si>
  <si>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</si>
  <si>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</si>
  <si>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</si>
  <si>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</si>
  <si>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</si>
  <si>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</si>
  <si>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</si>
  <si>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</si>
  <si>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</si>
  <si>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</si>
  <si>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</si>
  <si>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</si>
  <si>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</si>
  <si>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</si>
  <si>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</si>
  <si>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</si>
  <si>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</si>
  <si>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</si>
  <si>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</si>
  <si>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</si>
  <si>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</si>
  <si>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</si>
  <si>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</si>
  <si>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</si>
  <si>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</si>
  <si>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</si>
  <si>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</si>
  <si>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</si>
  <si>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</si>
  <si>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</si>
  <si>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</si>
  <si>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</si>
  <si>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</si>
  <si>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</si>
  <si>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</si>
  <si>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</si>
  <si>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</si>
  <si>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</si>
  <si>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</si>
  <si>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</si>
  <si>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</si>
  <si>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</si>
  <si>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</si>
  <si>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</si>
  <si>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</si>
  <si>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</si>
  <si>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</si>
  <si>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</si>
  <si>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</si>
  <si>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</si>
  <si>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</si>
  <si>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</si>
  <si>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</si>
  <si>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</si>
  <si>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</si>
  <si>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</si>
  <si>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</si>
  <si>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</si>
  <si>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</si>
  <si>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</si>
  <si>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</si>
  <si>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</si>
  <si>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</si>
  <si>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</si>
  <si>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</si>
  <si>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</si>
  <si>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</si>
  <si>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</si>
  <si>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</si>
  <si>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</si>
  <si>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</si>
  <si>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</si>
  <si>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</si>
  <si>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</si>
  <si>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</si>
  <si>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</si>
  <si>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</si>
  <si>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</si>
  <si>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</si>
  <si>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</si>
  <si>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</si>
  <si>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</si>
  <si>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</si>
  <si>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</si>
  <si>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</si>
  <si>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</si>
  <si>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</si>
  <si>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</si>
  <si>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</si>
  <si>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</si>
  <si>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</si>
  <si>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</si>
  <si>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</si>
  <si>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</si>
  <si>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</si>
  <si>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</si>
  <si>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</si>
  <si>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</si>
  <si>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</si>
  <si>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</si>
  <si>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</si>
  <si>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</si>
  <si>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</si>
  <si>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</si>
  <si>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</si>
  <si>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</si>
  <si>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</si>
  <si>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</si>
  <si>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</si>
  <si>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</si>
  <si>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</si>
  <si>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</si>
  <si>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</si>
  <si>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</si>
  <si>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</si>
  <si>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</si>
  <si>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</si>
  <si>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</si>
  <si>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</si>
  <si>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</si>
  <si>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</si>
  <si>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</si>
  <si>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</si>
  <si>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</si>
  <si>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</si>
  <si>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</si>
  <si>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</si>
  <si>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</si>
  <si>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</si>
  <si>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</si>
  <si>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</si>
  <si>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</si>
  <si>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</si>
  <si>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</si>
  <si>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</si>
  <si>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</si>
  <si>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</si>
  <si>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</si>
  <si>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</si>
  <si>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</si>
  <si>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</si>
  <si>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</si>
  <si>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</si>
  <si>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</si>
  <si>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</si>
  <si>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</si>
  <si>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</si>
  <si>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</si>
  <si>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</si>
  <si>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</si>
  <si>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</si>
  <si>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</si>
  <si>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</si>
  <si>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</si>
  <si>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</si>
  <si>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</si>
  <si>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</si>
  <si>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</si>
  <si>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</si>
  <si>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</si>
  <si>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</si>
  <si>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</si>
  <si>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</si>
  <si>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</si>
  <si>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</si>
  <si>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</si>
  <si>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</si>
  <si>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</si>
  <si>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</si>
  <si>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</si>
  <si>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</si>
  <si>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</si>
  <si>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</si>
  <si>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</si>
  <si>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</si>
  <si>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</si>
  <si>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</si>
  <si>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</si>
  <si>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</si>
  <si>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</si>
  <si>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</si>
  <si>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</si>
  <si>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</si>
  <si>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</si>
  <si>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</si>
  <si>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</si>
  <si>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</si>
  <si>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</si>
  <si>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</si>
  <si>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</si>
  <si>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</si>
  <si>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</si>
  <si>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</si>
  <si>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</si>
  <si>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</si>
  <si>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</si>
  <si>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</si>
  <si>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</si>
  <si>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</si>
  <si>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</si>
  <si>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</si>
  <si>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</si>
  <si>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</si>
  <si>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</si>
  <si>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</si>
  <si>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</si>
  <si>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</si>
  <si>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</si>
  <si>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</si>
  <si>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</si>
  <si>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</si>
  <si>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</si>
  <si>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</si>
  <si>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</si>
  <si>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</si>
  <si>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</si>
  <si>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</si>
  <si>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</si>
  <si>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</si>
  <si>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</si>
  <si>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</si>
  <si>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</si>
  <si>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</si>
  <si>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</si>
  <si>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</si>
  <si>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</si>
  <si>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</si>
  <si>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</si>
  <si>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</si>
  <si>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</si>
  <si>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</si>
  <si>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</si>
  <si>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</si>
  <si>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</si>
  <si>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</si>
  <si>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</si>
  <si>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</si>
  <si>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</si>
  <si>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</si>
  <si>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</si>
  <si>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</si>
  <si>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</si>
  <si>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</si>
  <si>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</si>
  <si>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</si>
  <si>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</si>
  <si>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</si>
  <si>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</si>
  <si>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</si>
  <si>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</si>
  <si>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</si>
  <si>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</si>
  <si>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</si>
  <si>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</si>
  <si>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</si>
  <si>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</si>
  <si>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</si>
  <si>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</si>
  <si>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</si>
  <si>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</si>
  <si>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</si>
  <si>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</si>
  <si>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</si>
  <si>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</si>
  <si>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</si>
  <si>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</si>
  <si>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</si>
  <si>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</si>
  <si>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</si>
  <si>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</si>
  <si>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</si>
  <si>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</si>
  <si>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</si>
  <si>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</si>
  <si>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</si>
  <si>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</si>
  <si>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</si>
  <si>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</si>
  <si>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</si>
  <si>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</si>
  <si>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</si>
  <si>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</si>
  <si>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</si>
  <si>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</si>
  <si>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</si>
  <si>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</si>
  <si>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</si>
  <si>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</si>
  <si>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</si>
  <si>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</si>
  <si>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</si>
  <si>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</si>
  <si>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</si>
  <si>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</si>
  <si>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</si>
  <si>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</si>
  <si>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</si>
  <si>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</si>
  <si>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</si>
  <si>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</si>
  <si>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</si>
  <si>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</si>
  <si>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</si>
  <si>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A ROQUEFORT</t>
  </si>
  <si>
    <t>LE SALAT</t>
  </si>
  <si>
    <t>05178000</t>
  </si>
  <si>
    <t>18310006400033</t>
  </si>
  <si>
    <t>Agence de l'Eau Adour-Garonne</t>
  </si>
  <si>
    <t>34255833500077</t>
  </si>
  <si>
    <t>AQUASCOP BIOLOGIE site de Monptellier</t>
  </si>
  <si>
    <t>IBMR-22-M180</t>
  </si>
  <si>
    <t>GEOFFROY SEVENO, JULIEN SALANON</t>
  </si>
  <si>
    <t>IBMR standard</t>
  </si>
  <si>
    <t>DROITE</t>
  </si>
  <si>
    <t>ETIAGE SEVERE</t>
  </si>
  <si>
    <t>FAIBLEMENT NUAGEUX</t>
  </si>
  <si>
    <t>NULLE</t>
  </si>
  <si>
    <t>OUI</t>
  </si>
  <si>
    <t>étiage sévère et baisse du niveau entre matin (mpce) et après-midi d'env 20cm avec une remontée en fin de prélèvement =&gt; taxons hors d'eau (hélophytes et bryos). Ecrevisse signal, américaine…</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</si>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</sst>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534688</v>
      </c>
      <c r="G10" s="114"/>
      <c r="H10" s="115"/>
    </row>
    <row r="11" spans="1:8" ht="15">
      <c r="A11" s="10" t="s">
        <v>2277</v>
      </c>
      <c r="B11" s="47">
        <v>44845</v>
      </c>
      <c r="D11" s="10" t="s">
        <v>2280</v>
      </c>
      <c r="E11" s="52">
        <v>6230912</v>
      </c>
      <c r="G11" s="114"/>
      <c r="H11" s="115"/>
    </row>
    <row r="12" spans="1:8" ht="15">
      <c r="A12" s="10" t="s">
        <v>2283</v>
      </c>
      <c r="B12" s="52" t="s">
        <v>5294</v>
      </c>
      <c r="D12" s="10" t="s">
        <v>2281</v>
      </c>
      <c r="E12" s="52">
        <v>534596</v>
      </c>
      <c r="G12" s="116"/>
      <c r="H12" s="117"/>
    </row>
    <row r="13" spans="1:5" ht="17.25" customHeight="1" thickBot="1">
      <c r="A13" s="2"/>
      <c r="B13" s="55"/>
      <c r="D13" s="10" t="s">
        <v>2282</v>
      </c>
      <c r="E13" s="52">
        <v>6230970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534688</v>
      </c>
    </row>
    <row r="18" spans="1:3" ht="15">
      <c r="A18" s="124"/>
      <c r="B18" s="49" t="s">
        <v>2267</v>
      </c>
      <c r="C18" s="61">
        <f>E11</f>
        <v>6230912</v>
      </c>
    </row>
    <row r="19" spans="1:2" ht="15">
      <c r="A19" s="3" t="s">
        <v>2063</v>
      </c>
      <c r="B19" s="29">
        <v>251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23</v>
      </c>
      <c r="D35" s="28" t="s">
        <v>2284</v>
      </c>
      <c r="E35" s="32">
        <v>77</v>
      </c>
    </row>
    <row r="36" spans="1:5" s="7" customFormat="1" ht="15" customHeight="1">
      <c r="A36" s="5" t="s">
        <v>2113</v>
      </c>
      <c r="B36" s="30">
        <v>40</v>
      </c>
      <c r="C36" s="6"/>
      <c r="D36" s="8" t="s">
        <v>2112</v>
      </c>
      <c r="E36" s="30">
        <v>80</v>
      </c>
    </row>
    <row r="37" spans="1:5" s="7" customFormat="1" ht="15" customHeight="1">
      <c r="A37" s="5" t="s">
        <v>2111</v>
      </c>
      <c r="B37" s="30">
        <v>26.5</v>
      </c>
      <c r="C37" s="6"/>
      <c r="D37" s="8" t="s">
        <v>2110</v>
      </c>
      <c r="E37" s="30">
        <v>40.4</v>
      </c>
    </row>
    <row r="38" spans="1:5" s="7" customFormat="1" ht="15" customHeight="1">
      <c r="A38" s="5" t="s">
        <v>2115</v>
      </c>
      <c r="B38" s="30">
        <v>2.7</v>
      </c>
      <c r="C38" s="6"/>
      <c r="D38" s="8" t="s">
        <v>2115</v>
      </c>
      <c r="E38" s="30">
        <v>2.6</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2</v>
      </c>
      <c r="C67" s="6"/>
      <c r="D67" s="10" t="s">
        <v>2087</v>
      </c>
      <c r="E67" s="9">
        <v>2</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c r="C75" s="6"/>
      <c r="D75" s="10" t="s">
        <v>2081</v>
      </c>
      <c r="E75" s="9">
        <v>2</v>
      </c>
    </row>
    <row r="76" spans="1:5" s="15" customFormat="1" ht="15">
      <c r="A76" s="3" t="s">
        <v>2080</v>
      </c>
      <c r="B76" s="9">
        <v>2</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c r="C87" s="6"/>
      <c r="D87" s="10" t="s">
        <v>2071</v>
      </c>
      <c r="E87" s="9">
        <v>1</v>
      </c>
    </row>
    <row r="88" spans="1:5" s="15" customFormat="1" ht="15">
      <c r="A88" s="3" t="s">
        <v>2070</v>
      </c>
      <c r="B88" s="9"/>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0.3</v>
      </c>
      <c r="E98" s="89"/>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v>0.01</v>
      </c>
      <c r="E99" s="89">
        <v>0.01</v>
      </c>
      <c r="F99" s="35" t="s">
        <v>2290</v>
      </c>
      <c r="G99" s="79"/>
      <c r="H99" s="80"/>
    </row>
    <row r="100" spans="1:8" ht="15">
      <c r="A100" s="33" t="s">
        <v>832</v>
      </c>
      <c r="B100" s="20" t="str">
        <f>IF(A100="NEWCOD",IF(ISBLANK(G100),"renseigner le champ 'Nouveau taxon'",G100),VLOOKUP(A100,'Ref Taxo'!A:B,2,FALSE))</f>
        <v>Heribaudiella</v>
      </c>
      <c r="C100" s="21">
        <f>IF(A100="NEWCOD",IF(ISBLANK(H100),"NoCod",H100),VLOOKUP(A100,'Ref Taxo'!A:D,4,FALSE))</f>
        <v>6196</v>
      </c>
      <c r="D100" s="34"/>
      <c r="E100" s="89">
        <v>0.01</v>
      </c>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0.01</v>
      </c>
      <c r="E101" s="89">
        <v>0.01</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0.29</v>
      </c>
      <c r="E102" s="89">
        <v>0.19</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0.23</v>
      </c>
      <c r="E103" s="89">
        <v>0.09</v>
      </c>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0.01</v>
      </c>
      <c r="E104" s="89"/>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0.05</v>
      </c>
      <c r="E105" s="89">
        <v>0.04</v>
      </c>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1.62</v>
      </c>
      <c r="E106" s="89">
        <v>1.81</v>
      </c>
      <c r="F106" s="35" t="s">
        <v>2290</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0.01</v>
      </c>
      <c r="E107" s="89">
        <v>0.01</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89"/>
      <c r="F108" s="35" t="s">
        <v>2290</v>
      </c>
      <c r="G108" s="79"/>
      <c r="H108" s="80"/>
    </row>
    <row r="109" spans="1:8" ht="15">
      <c r="A109" s="33" t="s">
        <v>429</v>
      </c>
      <c r="B109" s="20" t="str">
        <f>IF(A109="NEWCOD",IF(ISBLANK(G109),"renseigner le champ 'Nouveau taxon'",G109),VLOOKUP(A109,'Ref Taxo'!A:B,2,FALSE))</f>
        <v>Cinclidotus aquaticus</v>
      </c>
      <c r="C109" s="21">
        <f>IF(A109="NEWCOD",IF(ISBLANK(H109),"NoCod",H109),VLOOKUP(A109,'Ref Taxo'!A:D,4,FALSE))</f>
        <v>1318</v>
      </c>
      <c r="D109" s="34">
        <v>0.01</v>
      </c>
      <c r="E109" s="89"/>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0.04</v>
      </c>
      <c r="E110" s="89">
        <v>0.01</v>
      </c>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89"/>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0.01</v>
      </c>
      <c r="E112" s="89"/>
      <c r="F112" s="35" t="s">
        <v>2290</v>
      </c>
      <c r="G112" s="79"/>
      <c r="H112" s="80"/>
    </row>
    <row r="113" spans="1:8" ht="15">
      <c r="A113" s="33" t="s">
        <v>884</v>
      </c>
      <c r="B113" s="20" t="str">
        <f>IF(A113="NEWCOD",IF(ISBLANK(G113),"renseigner le champ 'Nouveau taxon'",G113),VLOOKUP(A113,'Ref Taxo'!A:B,2,FALSE))</f>
        <v>Hygrohypnum luridum</v>
      </c>
      <c r="C113" s="21">
        <f>IF(A113="NEWCOD",IF(ISBLANK(H113),"NoCod",H113),VLOOKUP(A113,'Ref Taxo'!A:D,4,FALSE))</f>
        <v>1240</v>
      </c>
      <c r="D113" s="34">
        <v>0.01</v>
      </c>
      <c r="E113" s="89"/>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0.09</v>
      </c>
      <c r="E114" s="89">
        <v>0.01</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c r="E115" s="89">
        <v>0.01</v>
      </c>
      <c r="F115" s="35" t="s">
        <v>5304</v>
      </c>
      <c r="G115" s="79"/>
      <c r="H115" s="80"/>
    </row>
    <row r="116" spans="1:8" ht="15">
      <c r="A116" s="33" t="s">
        <v>1595</v>
      </c>
      <c r="B116" s="20" t="str">
        <f>IF(A116="NEWCOD",IF(ISBLANK(G116),"renseigner le champ 'Nouveau taxon'",G116),VLOOKUP(A116,'Ref Taxo'!A:B,2,FALSE))</f>
        <v>Ranunculus fluitans</v>
      </c>
      <c r="C116" s="21">
        <f>IF(A116="NEWCOD",IF(ISBLANK(H116),"NoCod",H116),VLOOKUP(A116,'Ref Taxo'!A:D,4,FALSE))</f>
        <v>1903</v>
      </c>
      <c r="D116" s="34">
        <v>0.01</v>
      </c>
      <c r="E116" s="89">
        <v>0.01</v>
      </c>
      <c r="F116" s="35" t="s">
        <v>5304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