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<sst xmlns="http://schemas.openxmlformats.org/spreadsheetml/2006/main" count="6482" uniqueCount="5305">
  <si>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</si>
  <si>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</si>
  <si>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</si>
  <si>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</si>
  <si>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</si>
  <si>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</si>
  <si>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</si>
  <si>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</si>
  <si>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</si>
  <si>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</si>
  <si>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</si>
  <si>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</si>
  <si>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</si>
  <si>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</si>
  <si>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</si>
  <si>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</si>
  <si>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</si>
  <si>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</si>
  <si>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</si>
  <si>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</si>
  <si>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</si>
  <si>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</si>
  <si>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</si>
  <si>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</si>
  <si>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</si>
  <si>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</si>
  <si>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</si>
  <si>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</si>
  <si>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</si>
  <si>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</si>
  <si>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</si>
  <si>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</si>
  <si>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</si>
  <si>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</si>
  <si>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</si>
  <si>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</si>
  <si>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</si>
  <si>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</si>
  <si>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</si>
  <si>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</si>
  <si>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</si>
  <si>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</si>
  <si>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</si>
  <si>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</si>
  <si>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</si>
  <si>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</si>
  <si>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</si>
  <si>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</si>
  <si>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</si>
  <si>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</si>
  <si>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</si>
  <si>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</si>
  <si>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</si>
  <si>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</si>
  <si>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</si>
  <si>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</si>
  <si>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</si>
  <si>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</si>
  <si>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</si>
  <si>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</si>
  <si>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</si>
  <si>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</si>
  <si>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</si>
  <si>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</si>
  <si>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</si>
  <si>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</si>
  <si>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</si>
  <si>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</si>
  <si>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</si>
  <si>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</si>
  <si>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</si>
  <si>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</si>
  <si>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</si>
  <si>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</si>
  <si>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</si>
  <si>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</si>
  <si>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</si>
  <si>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</si>
  <si>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</si>
  <si>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</si>
  <si>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</si>
  <si>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</si>
  <si>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</si>
  <si>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</si>
  <si>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</si>
  <si>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</si>
  <si>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</si>
  <si>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</si>
  <si>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</si>
  <si>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</si>
  <si>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</si>
  <si>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</si>
  <si>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</si>
  <si>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</si>
  <si>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</si>
  <si>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</si>
  <si>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</si>
  <si>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</si>
  <si>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</si>
  <si>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</si>
  <si>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</si>
  <si>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</si>
  <si>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</si>
  <si>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</si>
  <si>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</si>
  <si>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</si>
  <si>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</si>
  <si>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</si>
  <si>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</si>
  <si>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</si>
  <si>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</si>
  <si>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</si>
  <si>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</si>
  <si>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</si>
  <si>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</si>
  <si>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</si>
  <si>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</si>
  <si>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</si>
  <si>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</si>
  <si>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</si>
  <si>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</si>
  <si>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</si>
  <si>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</si>
  <si>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</si>
  <si>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</si>
  <si>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</si>
  <si>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</si>
  <si>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</si>
  <si>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</si>
  <si>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</si>
  <si>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</si>
  <si>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</si>
  <si>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</si>
  <si>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</si>
  <si>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</si>
  <si>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</si>
  <si>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</si>
  <si>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</si>
  <si>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</si>
  <si>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</si>
  <si>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</si>
  <si>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</si>
  <si>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</si>
  <si>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</si>
  <si>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</si>
  <si>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</si>
  <si>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</si>
  <si>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</si>
  <si>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</si>
  <si>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</si>
  <si>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</si>
  <si>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</si>
  <si>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</si>
  <si>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</si>
  <si>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</si>
  <si>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</si>
  <si>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</si>
  <si>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</si>
  <si>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</si>
  <si>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</si>
  <si>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</si>
  <si>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</si>
  <si>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</si>
  <si>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</si>
  <si>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</si>
  <si>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</si>
  <si>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</si>
  <si>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</si>
  <si>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</si>
  <si>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</si>
  <si>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</si>
  <si>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</si>
  <si>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</si>
  <si>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</si>
  <si>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</si>
  <si>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</si>
  <si>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</si>
  <si>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</si>
  <si>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</si>
  <si>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</si>
  <si>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</si>
  <si>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</si>
  <si>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</si>
  <si>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</si>
  <si>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</si>
  <si>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</si>
  <si>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</si>
  <si>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</si>
  <si>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</si>
  <si>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</si>
  <si>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</si>
  <si>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</si>
  <si>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</si>
  <si>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</si>
  <si>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</si>
  <si>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</si>
  <si>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</si>
  <si>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</si>
  <si>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</si>
  <si>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</si>
  <si>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</si>
  <si>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</si>
  <si>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</si>
  <si>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</si>
  <si>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</si>
  <si>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</si>
  <si>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</si>
  <si>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</si>
  <si>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</si>
  <si>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</si>
  <si>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</si>
  <si>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</si>
  <si>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</si>
  <si>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</si>
  <si>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</si>
  <si>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</si>
  <si>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</si>
  <si>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</si>
  <si>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</si>
  <si>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</si>
  <si>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</si>
  <si>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</si>
  <si>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</si>
  <si>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</si>
  <si>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</si>
  <si>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</si>
  <si>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</si>
  <si>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</si>
  <si>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</si>
  <si>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</si>
  <si>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</si>
  <si>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</si>
  <si>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</si>
  <si>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</si>
  <si>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</si>
  <si>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</si>
  <si>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</si>
  <si>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</si>
  <si>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</si>
  <si>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</si>
  <si>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</si>
  <si>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</si>
  <si>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</si>
  <si>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</si>
  <si>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</si>
  <si>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</si>
  <si>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</si>
  <si>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</si>
  <si>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</si>
  <si>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</si>
  <si>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</si>
  <si>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</si>
  <si>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</si>
  <si>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</si>
  <si>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</si>
  <si>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</si>
  <si>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</si>
  <si>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</si>
  <si>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</si>
  <si>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</si>
  <si>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</si>
  <si>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</si>
  <si>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</si>
  <si>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</si>
  <si>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</si>
  <si>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</si>
  <si>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</si>
  <si>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</si>
  <si>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</si>
  <si>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</si>
  <si>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</si>
  <si>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</si>
  <si>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</si>
  <si>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</si>
  <si>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</si>
  <si>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</si>
  <si>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</si>
  <si>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</si>
  <si>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</si>
  <si>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</si>
  <si>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</si>
  <si>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</si>
  <si>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</si>
  <si>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</si>
  <si>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</si>
  <si>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</si>
  <si>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</si>
  <si>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</si>
  <si>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</si>
  <si>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</si>
  <si>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</si>
  <si>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</si>
  <si>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</si>
  <si>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</si>
  <si>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</si>
  <si>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</si>
  <si>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</si>
  <si>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</si>
  <si>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</si>
  <si>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</si>
  <si>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</si>
  <si>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</si>
  <si>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</si>
  <si>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</si>
  <si>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</si>
  <si>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</si>
  <si>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</si>
  <si>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</si>
  <si>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</si>
  <si>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</si>
  <si>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</si>
  <si>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</si>
  <si>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</si>
  <si>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</si>
  <si>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</si>
  <si>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</si>
  <si>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</si>
  <si>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</si>
  <si>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</si>
  <si>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</si>
  <si>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</si>
  <si>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</si>
  <si>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</si>
  <si>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</si>
  <si>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</si>
  <si>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</si>
  <si>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</si>
  <si>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</si>
  <si>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</si>
  <si>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</si>
  <si>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</si>
  <si>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</si>
  <si>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</si>
  <si>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</si>
  <si>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</si>
  <si>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</si>
  <si>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</si>
  <si>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</si>
  <si>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</si>
  <si>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</si>
  <si>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</si>
  <si>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</si>
  <si>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</si>
  <si>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</si>
  <si>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</si>
  <si>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</si>
  <si>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</si>
  <si>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</si>
  <si>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</si>
  <si>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</si>
  <si>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</si>
  <si>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</si>
  <si>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</si>
  <si>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</si>
  <si>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</si>
  <si>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</si>
  <si>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</si>
  <si>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</si>
  <si>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</si>
  <si>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</si>
  <si>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</si>
  <si>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</si>
  <si>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</si>
  <si>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</si>
  <si>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</si>
  <si>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</si>
  <si>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</si>
  <si>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</si>
  <si>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</si>
  <si>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</si>
  <si>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</si>
  <si>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</si>
  <si>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</si>
  <si>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</si>
  <si>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</si>
  <si>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</si>
  <si>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</si>
  <si>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</si>
  <si>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</si>
  <si>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</si>
  <si>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</si>
  <si>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</si>
  <si>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</si>
  <si>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</si>
  <si>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</si>
  <si>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</si>
  <si>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</si>
  <si>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</si>
  <si>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</si>
  <si>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</si>
  <si>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</si>
  <si>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</si>
  <si>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</si>
  <si>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</si>
  <si>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</si>
  <si>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</si>
  <si>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</si>
  <si>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</si>
  <si>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</si>
  <si>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</si>
  <si>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</si>
  <si>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</si>
  <si>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</si>
  <si>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</si>
  <si>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</si>
  <si>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</si>
  <si>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</si>
  <si>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</si>
  <si>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</si>
  <si>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</si>
  <si>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</si>
  <si>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</si>
  <si>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</si>
  <si>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</si>
  <si>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</si>
  <si>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</si>
  <si>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</si>
  <si>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</si>
  <si>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</si>
  <si>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</si>
  <si>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</si>
  <si>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</si>
  <si>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</si>
  <si>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</si>
  <si>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</si>
  <si>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</si>
  <si>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</si>
  <si>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</si>
  <si>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</si>
  <si>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</si>
  <si>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</si>
  <si>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</si>
  <si>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</si>
  <si>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</si>
  <si>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</si>
  <si>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</si>
  <si>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</si>
  <si>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</si>
  <si>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</si>
  <si>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</si>
  <si>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</si>
  <si>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</si>
  <si>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</si>
  <si>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</si>
  <si>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</si>
  <si>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</si>
  <si>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</si>
  <si>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</si>
  <si>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</si>
  <si>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</si>
  <si>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</si>
  <si>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</si>
  <si>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</si>
  <si>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</si>
  <si>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</si>
  <si>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</si>
  <si>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</si>
  <si>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</si>
  <si>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</si>
  <si>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</si>
  <si>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</si>
  <si>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</si>
  <si>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</si>
  <si>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</si>
  <si>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</si>
  <si>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</si>
  <si>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</si>
  <si>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</si>
  <si>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</si>
  <si>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</si>
  <si>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</si>
  <si>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</si>
  <si>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</si>
  <si>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</si>
  <si>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</si>
  <si>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</si>
  <si>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</si>
  <si>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</si>
  <si>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</si>
  <si>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</si>
  <si>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</si>
  <si>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</si>
  <si>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</si>
  <si>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</si>
  <si>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</si>
  <si>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</si>
  <si>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</si>
  <si>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</si>
  <si>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</si>
  <si>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</si>
  <si>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</si>
  <si>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</si>
  <si>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</si>
  <si>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</si>
  <si>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</si>
  <si>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</si>
  <si>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</si>
  <si>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</si>
  <si>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</si>
  <si>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</si>
  <si>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</si>
  <si>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</si>
  <si>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</si>
  <si>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</si>
  <si>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</si>
  <si>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</si>
  <si>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</si>
  <si>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</si>
  <si>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</si>
  <si>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</si>
  <si>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</si>
  <si>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</si>
  <si>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</si>
  <si>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</si>
  <si>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</si>
  <si>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</si>
  <si>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</si>
  <si>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</si>
  <si>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</si>
  <si>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</si>
  <si>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</si>
  <si>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</si>
  <si>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</si>
  <si>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</si>
  <si>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</si>
  <si>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</si>
  <si>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</si>
  <si>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</si>
  <si>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</si>
  <si>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</si>
  <si>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</si>
  <si>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</si>
  <si>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</si>
  <si>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</si>
  <si>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</si>
  <si>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</si>
  <si>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</si>
  <si>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</si>
  <si>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</si>
  <si>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</si>
  <si>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</si>
  <si>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</si>
  <si>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</si>
  <si>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</si>
  <si>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</si>
  <si>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</si>
  <si>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</si>
  <si>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</si>
  <si>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</si>
  <si>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</si>
  <si>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</si>
  <si>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</si>
  <si>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</si>
  <si>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</si>
  <si>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</si>
  <si>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</si>
  <si>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</si>
  <si>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</si>
  <si>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</si>
  <si>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</si>
  <si>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</si>
  <si>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</si>
  <si>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</si>
  <si>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</si>
  <si>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</si>
  <si>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</si>
  <si>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</si>
  <si>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</si>
  <si>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</si>
  <si>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</si>
  <si>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</si>
  <si>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</si>
  <si>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</si>
  <si>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</si>
  <si>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</si>
  <si>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</si>
  <si>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</si>
  <si>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</si>
  <si>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</si>
  <si>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</si>
  <si>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</si>
  <si>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</si>
  <si>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</si>
  <si>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</si>
  <si>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</si>
  <si>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</si>
  <si>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</si>
  <si>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</si>
  <si>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</si>
  <si>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</si>
  <si>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</si>
  <si>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</si>
  <si>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</si>
  <si>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</si>
  <si>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</si>
  <si>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</si>
  <si>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</si>
  <si>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</si>
  <si>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</si>
  <si>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</si>
  <si>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</si>
  <si>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</si>
  <si>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</si>
  <si>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</si>
  <si>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</si>
  <si>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</si>
  <si>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</si>
  <si>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</si>
  <si>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</si>
  <si>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</si>
  <si>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</si>
  <si>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</si>
  <si>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</si>
  <si>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</si>
  <si>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</si>
  <si>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</si>
  <si>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</si>
  <si>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</si>
  <si>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</si>
  <si>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</si>
  <si>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</si>
  <si>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</si>
  <si>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</si>
  <si>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</si>
  <si>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</si>
  <si>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</si>
  <si>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</si>
  <si>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</si>
  <si>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</si>
  <si>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</si>
  <si>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</si>
  <si>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</si>
  <si>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</si>
  <si>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</si>
  <si>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</si>
  <si>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</si>
  <si>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</si>
  <si>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</si>
  <si>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</si>
  <si>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</si>
  <si>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</si>
  <si>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</si>
  <si>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</si>
  <si>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</si>
  <si>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</si>
  <si>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</si>
  <si>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</si>
  <si>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</si>
  <si>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</si>
  <si>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</si>
  <si>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</si>
  <si>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</si>
  <si>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</si>
  <si>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</si>
  <si>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</si>
  <si>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</si>
  <si>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</si>
  <si>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</si>
  <si>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</si>
  <si>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</si>
  <si>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</si>
  <si>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</si>
  <si>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</si>
  <si>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</si>
  <si>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</si>
  <si>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</si>
  <si>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</si>
  <si>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</si>
  <si>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</si>
  <si>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</si>
  <si>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</si>
  <si>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</si>
  <si>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</si>
  <si>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</si>
  <si>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</si>
  <si>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</si>
  <si>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</si>
  <si>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</si>
  <si>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</si>
  <si>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</si>
  <si>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</si>
  <si>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</si>
  <si>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</si>
  <si>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</si>
  <si>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</si>
  <si>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</si>
  <si>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</si>
  <si>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</si>
  <si>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</si>
  <si>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</si>
  <si>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</si>
  <si>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</si>
  <si>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</si>
  <si>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</si>
  <si>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</si>
  <si>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</si>
  <si>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</si>
  <si>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</si>
  <si>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</si>
  <si>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</si>
  <si>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</si>
  <si>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</si>
  <si>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</si>
  <si>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</si>
  <si>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</si>
  <si>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</si>
  <si>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</si>
  <si>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</si>
  <si>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</si>
  <si>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</si>
  <si>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</si>
  <si>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</si>
  <si>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</si>
  <si>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</si>
  <si>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</si>
  <si>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</si>
  <si>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</si>
  <si>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</si>
  <si>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</si>
  <si>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</si>
  <si>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</si>
  <si>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</si>
  <si>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</si>
  <si>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</si>
  <si>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</si>
  <si>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</si>
  <si>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</si>
  <si>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</si>
  <si>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</si>
  <si>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</si>
  <si>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</si>
  <si>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</si>
  <si>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</si>
  <si>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</si>
  <si>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</si>
  <si>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</si>
  <si>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</si>
  <si>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</si>
  <si>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</si>
  <si>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</si>
  <si>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</si>
  <si>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</si>
  <si>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</si>
  <si>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</si>
  <si>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</si>
  <si>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</si>
  <si>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</si>
  <si>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</si>
  <si>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</si>
  <si>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</si>
  <si>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</si>
  <si>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</si>
  <si>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</si>
  <si>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</si>
  <si>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</si>
  <si>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</si>
  <si>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</si>
  <si>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</si>
  <si>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</si>
  <si>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</si>
  <si>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</si>
  <si>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</si>
  <si>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</si>
  <si>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</si>
  <si>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</si>
  <si>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</si>
  <si>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</si>
  <si>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</si>
  <si>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</si>
  <si>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</si>
  <si>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</si>
  <si>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</si>
  <si>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</si>
  <si>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</si>
  <si>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</si>
  <si>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</si>
  <si>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</si>
  <si>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</si>
  <si>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</si>
  <si>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</si>
  <si>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</si>
  <si>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</si>
  <si>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</si>
  <si>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</si>
  <si>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</si>
  <si>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</si>
  <si>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</si>
  <si>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</si>
  <si>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</si>
  <si>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</si>
  <si>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</si>
  <si>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</si>
  <si>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</si>
  <si>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</si>
  <si>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</si>
  <si>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</si>
  <si>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</si>
  <si>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</si>
  <si>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</si>
  <si>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</si>
  <si>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</si>
  <si>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</si>
  <si>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</si>
  <si>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</si>
  <si>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</si>
  <si>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</si>
  <si>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</si>
  <si>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</si>
  <si>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</si>
  <si>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</si>
  <si>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</si>
  <si>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</si>
  <si>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</si>
  <si>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</si>
  <si>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</si>
  <si>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</si>
  <si>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</si>
  <si>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</si>
  <si>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</si>
  <si>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</si>
  <si>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</si>
  <si>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</si>
  <si>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</si>
  <si>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</si>
  <si>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</si>
  <si>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</si>
  <si>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</si>
  <si>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</si>
  <si>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</si>
  <si>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</si>
  <si>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</si>
  <si>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</si>
  <si>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</si>
  <si>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</si>
  <si>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</si>
  <si>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</si>
  <si>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</si>
  <si>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</si>
  <si>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</si>
  <si>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</si>
  <si>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</si>
  <si>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</si>
  <si>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</si>
  <si>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</si>
  <si>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</si>
  <si>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</si>
  <si>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</si>
  <si>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</si>
  <si>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</si>
  <si>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</si>
  <si>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</si>
  <si>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</si>
  <si>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</si>
  <si>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</si>
  <si>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</si>
  <si>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</si>
  <si>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</si>
  <si>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</si>
  <si>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</si>
  <si>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</si>
  <si>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</si>
  <si>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</si>
  <si>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</si>
  <si>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</si>
  <si>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</si>
  <si>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</si>
  <si>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</si>
  <si>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</si>
  <si>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</si>
  <si>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</si>
  <si>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</si>
  <si>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</si>
  <si>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</si>
  <si>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</si>
  <si>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</si>
  <si>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</si>
  <si>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</si>
  <si>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</si>
  <si>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</si>
  <si>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</si>
  <si>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</si>
  <si>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</si>
  <si>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</si>
  <si>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</si>
  <si>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</si>
  <si>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</si>
  <si>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</si>
  <si>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</si>
  <si>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</si>
  <si>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</si>
  <si>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</si>
  <si>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</si>
  <si>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</si>
  <si>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</si>
  <si>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</si>
  <si>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</si>
  <si>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</si>
  <si>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</si>
  <si>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</si>
  <si>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</si>
  <si>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</si>
  <si>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</si>
  <si>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</si>
  <si>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</si>
  <si>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</si>
  <si>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</si>
  <si>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</si>
  <si>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</si>
  <si>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</si>
  <si>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</si>
  <si>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</si>
  <si>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</si>
  <si>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</si>
  <si>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</si>
  <si>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</si>
  <si>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</si>
  <si>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</si>
  <si>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</si>
  <si>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</si>
  <si>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</si>
  <si>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</si>
  <si>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</si>
  <si>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</si>
  <si>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</si>
  <si>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</si>
  <si>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</si>
  <si>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</si>
  <si>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</si>
  <si>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</si>
  <si>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</si>
  <si>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</si>
  <si>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</si>
  <si>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</si>
  <si>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</si>
  <si>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</si>
  <si>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</si>
  <si>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</si>
  <si>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</si>
  <si>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</si>
  <si>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</si>
  <si>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</si>
  <si>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</si>
  <si>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</si>
  <si>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</si>
  <si>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</si>
  <si>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</si>
  <si>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</si>
  <si>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</si>
  <si>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</si>
  <si>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</si>
  <si>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</si>
  <si>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</si>
  <si>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</si>
  <si>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</si>
  <si>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</si>
  <si>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</si>
  <si>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</si>
  <si>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</si>
  <si>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</si>
  <si>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</si>
  <si>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</si>
  <si>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</si>
  <si>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</si>
  <si>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</si>
  <si>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</si>
  <si>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</si>
  <si>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</si>
  <si>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</si>
  <si>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</si>
  <si>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</si>
  <si>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</si>
  <si>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</si>
  <si>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</si>
  <si>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</si>
  <si>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</si>
  <si>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</si>
  <si>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</si>
  <si>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</si>
  <si>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</si>
  <si>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</si>
  <si>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</si>
  <si>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</si>
  <si>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</si>
  <si>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</si>
  <si>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</si>
  <si>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</si>
  <si>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</si>
  <si>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</si>
  <si>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</si>
  <si>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</si>
  <si>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</si>
  <si>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</si>
  <si>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</si>
  <si>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</si>
  <si>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</si>
  <si>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</si>
  <si>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</si>
  <si>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</si>
  <si>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</si>
  <si>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</si>
  <si>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</si>
  <si>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</si>
  <si>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</si>
  <si>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</si>
  <si>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</si>
  <si>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</si>
  <si>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</si>
  <si>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</si>
  <si>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</si>
  <si>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</si>
  <si>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</si>
  <si>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</si>
  <si>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</si>
  <si>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</si>
  <si>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</si>
  <si>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</si>
  <si>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</si>
  <si>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</si>
  <si>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</si>
  <si>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</si>
  <si>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</si>
  <si>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</si>
  <si>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</si>
  <si>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</si>
  <si>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</si>
  <si>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</si>
  <si>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</si>
  <si>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</si>
  <si>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</si>
  <si>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</si>
  <si>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</si>
  <si>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</si>
  <si>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</si>
  <si>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</si>
  <si>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</si>
  <si>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</si>
  <si>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</si>
  <si>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</si>
  <si>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</si>
  <si>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</si>
  <si>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</si>
  <si>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</si>
  <si>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</si>
  <si>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</si>
  <si>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</si>
  <si>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</si>
  <si>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</si>
  <si>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</si>
  <si>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</si>
  <si>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</si>
  <si>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</si>
  <si>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</si>
  <si>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</si>
  <si>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</si>
  <si>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</si>
  <si>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</si>
  <si>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</si>
  <si>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</si>
  <si>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</si>
  <si>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</si>
  <si>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</si>
  <si>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</si>
  <si>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</si>
  <si>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</si>
  <si>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</si>
  <si>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</si>
  <si>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</si>
  <si>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</si>
  <si>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</si>
  <si>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</si>
  <si>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</si>
  <si>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</si>
  <si>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</si>
  <si>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</si>
  <si>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</si>
  <si>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</si>
  <si>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</si>
  <si>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</si>
  <si>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</si>
  <si>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</si>
  <si>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</si>
  <si>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</si>
  <si>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</si>
  <si>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</si>
  <si>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</si>
  <si>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</si>
  <si>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</si>
  <si>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</si>
  <si>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</si>
  <si>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</si>
  <si>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</si>
  <si>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</si>
  <si>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</si>
  <si>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</si>
  <si>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</si>
  <si>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</si>
  <si>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</si>
  <si>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</si>
  <si>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</si>
  <si>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</si>
  <si>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</si>
  <si>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</si>
  <si>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</si>
  <si>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</si>
  <si>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</si>
  <si>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</si>
  <si>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</si>
  <si>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</si>
  <si>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</si>
  <si>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</si>
  <si>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</si>
  <si>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</si>
  <si>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</si>
  <si>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</si>
  <si>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</si>
  <si>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</si>
  <si>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</si>
  <si>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</si>
  <si>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</si>
  <si>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</si>
  <si>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</si>
  <si>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</si>
  <si>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</si>
  <si>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</si>
  <si>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</si>
  <si>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</si>
  <si>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</si>
  <si>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</si>
  <si>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</si>
  <si>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</si>
  <si>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</si>
  <si>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</si>
  <si>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</si>
  <si>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</si>
  <si>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</si>
  <si>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</si>
  <si>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</si>
  <si>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</si>
  <si>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</si>
  <si>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</si>
  <si>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</si>
  <si>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</si>
  <si>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</si>
  <si>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</si>
  <si>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</si>
  <si>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</si>
  <si>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</si>
  <si>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</si>
  <si>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</si>
  <si>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</si>
  <si>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</si>
  <si>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</si>
  <si>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</si>
  <si>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</si>
  <si>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</si>
  <si>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</si>
  <si>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</si>
  <si>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</si>
  <si>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</si>
  <si>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</si>
  <si>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</si>
  <si>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</si>
  <si>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</si>
  <si>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</si>
  <si>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</si>
  <si>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</si>
  <si>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</si>
  <si>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</si>
  <si>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</si>
  <si>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</si>
  <si>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</si>
  <si>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</si>
  <si>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</si>
  <si>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</si>
  <si>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</si>
  <si>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</si>
  <si>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</si>
  <si>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</si>
  <si>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</si>
  <si>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</si>
  <si>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</si>
  <si>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</si>
  <si>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</si>
  <si>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</si>
  <si>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</si>
  <si>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</si>
  <si>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</si>
  <si>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</si>
  <si>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</si>
  <si>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</si>
  <si>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</si>
  <si>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</si>
  <si>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</si>
  <si>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</si>
  <si>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</si>
  <si>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</si>
  <si>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</si>
  <si>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</si>
  <si>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</si>
  <si>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</si>
  <si>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</si>
  <si>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</si>
  <si>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</si>
  <si>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</si>
  <si>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</si>
  <si>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</si>
  <si>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</si>
  <si>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</si>
  <si>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</si>
  <si>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</si>
  <si>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</si>
  <si>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</si>
  <si>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</si>
  <si>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</si>
  <si>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</si>
  <si>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</si>
  <si>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</si>
  <si>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</si>
  <si>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</si>
  <si>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</si>
  <si>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</si>
  <si>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</si>
  <si>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</si>
  <si>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</si>
  <si>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</si>
  <si>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</si>
  <si>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</si>
  <si>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</si>
  <si>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</si>
  <si>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</si>
  <si>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</si>
  <si>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</si>
  <si>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</si>
  <si>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</si>
  <si>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</si>
  <si>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</si>
  <si>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</si>
  <si>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</si>
  <si>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</si>
  <si>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</si>
  <si>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</si>
  <si>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</si>
  <si>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</si>
  <si>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</si>
  <si>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</si>
  <si>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</si>
  <si>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</si>
  <si>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</si>
  <si>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</si>
  <si>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</si>
  <si>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</si>
  <si>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</si>
  <si>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</si>
  <si>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</si>
  <si>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</si>
  <si>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</si>
  <si>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</si>
  <si>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</si>
  <si>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</si>
  <si>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</si>
  <si>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</si>
  <si>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</si>
  <si>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</si>
  <si>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</si>
  <si>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</si>
  <si>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</si>
  <si>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</si>
  <si>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</si>
  <si>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</si>
  <si>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</si>
  <si>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</si>
  <si>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</si>
  <si>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</si>
  <si>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</si>
  <si>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</si>
  <si>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</si>
  <si>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</si>
  <si>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</si>
  <si>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</si>
  <si>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</si>
  <si>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</si>
  <si>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</si>
  <si>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</si>
  <si>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</si>
  <si>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</si>
  <si>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</si>
  <si>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</si>
  <si>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</si>
  <si>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</si>
  <si>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</si>
  <si>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</si>
  <si>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</si>
  <si>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</si>
  <si>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</si>
  <si>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</si>
  <si>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</si>
  <si>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</si>
  <si>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</si>
  <si>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</si>
  <si>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</si>
  <si>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</si>
  <si>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</si>
  <si>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</si>
  <si>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</si>
  <si>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</si>
  <si>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</si>
  <si>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</si>
  <si>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</si>
  <si>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</si>
  <si>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</si>
  <si>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</si>
  <si>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</si>
  <si>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</si>
  <si>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</si>
  <si>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</si>
  <si>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</si>
  <si>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</si>
  <si>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</si>
  <si>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</si>
  <si>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</si>
  <si>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</si>
  <si>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</si>
  <si>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</si>
  <si>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</si>
  <si>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</si>
  <si>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</si>
  <si>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</si>
  <si>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</si>
  <si>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</si>
  <si>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</si>
  <si>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</si>
  <si>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</si>
  <si>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</si>
  <si>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</si>
  <si>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</si>
  <si>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</si>
  <si>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</si>
  <si>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</si>
  <si>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</si>
  <si>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</si>
  <si>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</si>
  <si>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</si>
  <si>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</si>
  <si>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</si>
  <si>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</si>
  <si>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</si>
  <si>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</si>
  <si>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</si>
  <si>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</si>
  <si>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</si>
  <si>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</si>
  <si>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</si>
  <si>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</si>
  <si>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</si>
  <si>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</si>
  <si>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</si>
  <si>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</si>
  <si>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</si>
  <si>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</si>
  <si>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</si>
  <si>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</si>
  <si>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</si>
  <si>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</si>
  <si>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</si>
  <si>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</si>
  <si>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</si>
  <si>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</si>
  <si>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</si>
  <si>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</si>
  <si>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</si>
  <si>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</si>
  <si>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</si>
  <si>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</si>
  <si>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</si>
  <si>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</si>
  <si>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</si>
  <si>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</si>
  <si>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</si>
  <si>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</si>
  <si>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</si>
  <si>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</si>
  <si>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</si>
  <si>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</si>
  <si>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</si>
  <si>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</si>
  <si>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</si>
  <si>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</si>
  <si>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</si>
  <si>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</si>
  <si>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</si>
  <si>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</si>
  <si>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</si>
  <si>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</si>
  <si>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</si>
  <si>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</si>
  <si>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</si>
  <si>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</si>
  <si>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</si>
  <si>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</si>
  <si>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</si>
  <si>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</si>
  <si>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</si>
  <si>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</si>
  <si>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</si>
  <si>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</si>
  <si>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</si>
  <si>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</si>
  <si>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</si>
  <si>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</si>
  <si>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</si>
  <si>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</si>
  <si>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</si>
  <si>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</si>
  <si>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</si>
  <si>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</si>
  <si>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</si>
  <si>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</si>
  <si>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</si>
  <si>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</si>
  <si>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</si>
  <si>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</si>
  <si>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</si>
  <si>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</si>
  <si>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</si>
  <si>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</si>
  <si>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</si>
  <si>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</si>
  <si>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</si>
  <si>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</si>
  <si>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</si>
  <si>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</si>
  <si>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</si>
  <si>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</si>
  <si>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</si>
  <si>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</si>
  <si>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</si>
  <si>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</si>
  <si>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</si>
  <si>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</si>
  <si>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</si>
  <si>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</si>
  <si>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</si>
  <si>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</si>
  <si>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</si>
  <si>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</si>
  <si>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</si>
  <si>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</si>
  <si>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</si>
  <si>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</si>
  <si>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</si>
  <si>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</si>
  <si>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</si>
  <si>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</si>
  <si>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</si>
  <si>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</si>
  <si>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</si>
  <si>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</si>
  <si>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</si>
  <si>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</si>
  <si>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</si>
  <si>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</si>
  <si>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</si>
  <si>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</si>
  <si>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</si>
  <si>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</si>
  <si>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</si>
  <si>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</si>
  <si>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</si>
  <si>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</si>
  <si>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</si>
  <si>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</si>
  <si>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</si>
  <si>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</si>
  <si>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</si>
  <si>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</si>
  <si>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</si>
  <si>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</si>
  <si>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</si>
  <si>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</si>
  <si>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</si>
  <si>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</si>
  <si>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</si>
  <si>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</si>
  <si>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</si>
  <si>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</si>
  <si>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</si>
  <si>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</si>
  <si>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</si>
  <si>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</si>
  <si>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</si>
  <si>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</si>
  <si>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</si>
  <si>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</si>
  <si>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</si>
  <si>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</si>
  <si>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</si>
  <si>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</si>
  <si>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</si>
  <si>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</si>
  <si>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</si>
  <si>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</si>
  <si>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</si>
  <si>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</si>
  <si>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</si>
  <si>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</si>
  <si>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</si>
  <si>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</si>
  <si>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</si>
  <si>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</si>
  <si>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</si>
  <si>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</si>
  <si>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</si>
  <si>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</si>
  <si>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</si>
  <si>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</si>
  <si>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</si>
  <si>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</si>
  <si>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</si>
  <si>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</si>
  <si>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</si>
  <si>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</si>
  <si>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</si>
  <si>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</si>
  <si>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</si>
  <si>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</si>
  <si>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</si>
  <si>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</si>
  <si>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</si>
  <si>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</si>
  <si>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</si>
  <si>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</si>
  <si>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</si>
  <si>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</si>
  <si>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</si>
  <si>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</si>
  <si>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</si>
  <si>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</si>
  <si>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</si>
  <si>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</si>
  <si>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</si>
  <si>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</si>
  <si>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</si>
  <si>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</si>
  <si>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</si>
  <si>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</si>
  <si>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</si>
  <si>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</si>
  <si>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</si>
  <si>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</si>
  <si>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</si>
  <si>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</si>
  <si>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</si>
  <si>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</si>
  <si>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</si>
  <si>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</si>
  <si>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</si>
  <si>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</si>
  <si>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</si>
  <si>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</si>
  <si>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</si>
  <si>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</si>
  <si>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</si>
  <si>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</si>
  <si>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</si>
  <si>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</si>
  <si>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</si>
  <si>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</si>
  <si>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</si>
  <si>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</si>
  <si>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</si>
  <si>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</si>
  <si>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</si>
  <si>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</si>
  <si>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</si>
  <si>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</si>
  <si>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</si>
  <si>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</si>
  <si>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</si>
  <si>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</si>
  <si>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</si>
  <si>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</si>
  <si>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</si>
  <si>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</si>
  <si>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</si>
  <si>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</si>
  <si>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</si>
  <si>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</si>
  <si>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</si>
  <si>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</si>
  <si>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</si>
  <si>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</si>
  <si>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</si>
  <si>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</si>
  <si>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</si>
  <si>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</si>
  <si>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</si>
  <si>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</si>
  <si>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</si>
  <si>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</si>
  <si>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</si>
  <si>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</si>
  <si>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</si>
  <si>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</si>
  <si>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</si>
  <si>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</si>
  <si>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</si>
  <si>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</si>
  <si>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</si>
  <si>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</si>
  <si>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</si>
  <si>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</si>
  <si>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</si>
  <si>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</si>
  <si>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</si>
  <si>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</si>
  <si>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</si>
  <si>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</si>
  <si>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</si>
  <si>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</si>
  <si>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</si>
  <si>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</si>
  <si>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</si>
  <si>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</si>
  <si>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</si>
  <si>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</si>
  <si>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</si>
  <si>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</si>
  <si>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</si>
  <si>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</si>
  <si>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</si>
  <si>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</si>
  <si>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</si>
  <si>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</si>
  <si>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</si>
  <si>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</si>
  <si>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</si>
  <si>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</si>
  <si>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</si>
  <si>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</si>
  <si>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</si>
  <si>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</si>
  <si>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</si>
  <si>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</si>
  <si>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</si>
  <si>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</si>
  <si>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</si>
  <si>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</si>
  <si>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</si>
  <si>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</si>
  <si>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</si>
  <si>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</si>
  <si>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</si>
  <si>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</si>
  <si>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</si>
  <si>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</si>
  <si>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</si>
  <si>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</si>
  <si>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</si>
  <si>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</si>
  <si>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</si>
  <si>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</si>
  <si>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</si>
  <si>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</si>
  <si>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</si>
  <si>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</si>
  <si>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</si>
  <si>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</si>
  <si>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</si>
  <si>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</si>
  <si>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</si>
  <si>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</si>
  <si>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</si>
  <si>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</si>
  <si>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</si>
  <si>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</si>
  <si>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</si>
  <si>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</si>
  <si>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</si>
  <si>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</si>
  <si>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</si>
  <si>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</si>
  <si>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</si>
  <si>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</si>
  <si>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</si>
  <si>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</si>
  <si>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</si>
  <si>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</si>
  <si>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</si>
  <si>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</si>
  <si>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</si>
  <si>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</si>
  <si>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</si>
  <si>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</si>
  <si>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</si>
  <si>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</si>
  <si>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</si>
  <si>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</si>
  <si>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</si>
  <si>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</si>
  <si>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</si>
  <si>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</si>
  <si>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</si>
  <si>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</si>
  <si>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</si>
  <si>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</si>
  <si>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</si>
  <si>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</si>
  <si>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</si>
  <si>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</si>
  <si>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</si>
  <si>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</si>
  <si>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</si>
  <si>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</si>
  <si>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</si>
  <si>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</si>
  <si>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</si>
  <si>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</si>
  <si>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</si>
  <si>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</si>
  <si>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</si>
  <si>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</si>
  <si>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</si>
  <si>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</si>
  <si>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</si>
  <si>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</si>
  <si>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</si>
  <si>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</si>
  <si>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</si>
  <si>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</si>
  <si>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</si>
  <si>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</si>
  <si>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</si>
  <si>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</si>
  <si>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</si>
  <si>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</si>
  <si>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</si>
  <si>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</si>
  <si>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</si>
  <si>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</si>
  <si>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</si>
  <si>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</si>
  <si>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</si>
  <si>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</si>
  <si>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</si>
  <si>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</si>
  <si>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</si>
  <si>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</si>
  <si>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</si>
  <si>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</si>
  <si>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</si>
  <si>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</si>
  <si>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</si>
  <si>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</si>
  <si>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</si>
  <si>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</si>
  <si>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</si>
  <si>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</si>
  <si>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</si>
  <si>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</si>
  <si>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</si>
  <si>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</si>
  <si>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</si>
  <si>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</si>
  <si>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</si>
  <si>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</si>
  <si>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</si>
  <si>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</si>
  <si>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</si>
  <si>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</si>
  <si>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</si>
  <si>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</si>
  <si>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</si>
  <si>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</si>
  <si>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</si>
  <si>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</si>
  <si>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</si>
  <si>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</si>
  <si>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</si>
  <si>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</si>
  <si>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</si>
  <si>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</si>
  <si>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</si>
  <si>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</si>
  <si>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</si>
  <si>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</si>
  <si>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</si>
  <si>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</si>
  <si>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</si>
  <si>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</si>
  <si>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</si>
  <si>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</si>
  <si>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</si>
  <si>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</si>
  <si>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</si>
  <si>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</si>
  <si>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</si>
  <si>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</si>
  <si>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</si>
  <si>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</si>
  <si>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</si>
  <si>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</si>
  <si>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</si>
  <si>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</si>
  <si>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</si>
  <si>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</si>
  <si>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</si>
  <si>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</si>
  <si>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</si>
  <si>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</si>
  <si>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</si>
  <si>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</si>
  <si>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</si>
  <si>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</si>
  <si>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</si>
  <si>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</si>
  <si>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</si>
  <si>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</si>
  <si>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</si>
  <si>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</si>
  <si>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</si>
  <si>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</si>
  <si>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</si>
  <si>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</si>
  <si>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</si>
  <si>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</si>
  <si>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</si>
  <si>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</si>
  <si>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</si>
  <si>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</si>
  <si>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</si>
  <si>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</si>
  <si>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</si>
  <si>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</si>
  <si>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</si>
  <si>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</si>
  <si>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</si>
  <si>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</si>
  <si>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</si>
  <si>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</si>
  <si>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</si>
  <si>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</si>
  <si>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</si>
  <si>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</si>
  <si>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</si>
  <si>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</si>
  <si>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</si>
  <si>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</si>
  <si>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</si>
  <si>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</si>
  <si>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</si>
  <si>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</si>
  <si>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</si>
  <si>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</si>
  <si>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</si>
  <si>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</si>
  <si>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</si>
  <si>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</si>
  <si>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</si>
  <si>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</si>
  <si>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</si>
  <si>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</si>
  <si>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</si>
  <si>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</si>
  <si>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</si>
  <si>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</si>
  <si>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</si>
  <si>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</si>
  <si>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</si>
  <si>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</si>
  <si>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</si>
  <si>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</si>
  <si>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</si>
  <si>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</si>
  <si>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</si>
  <si>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</si>
  <si>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</si>
  <si>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</si>
  <si>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</si>
  <si>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</si>
  <si>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</si>
  <si>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</si>
  <si>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</si>
  <si>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</si>
  <si>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</si>
  <si>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</si>
  <si>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</si>
  <si>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</si>
  <si>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</si>
  <si>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</si>
  <si>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</si>
  <si>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</si>
  <si>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</si>
  <si>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</si>
  <si>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</si>
  <si>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</si>
  <si>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</si>
  <si>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</si>
  <si>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</si>
  <si>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</si>
  <si>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</si>
  <si>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</si>
  <si>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</si>
  <si>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</si>
  <si>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</si>
  <si>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</si>
  <si>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</si>
  <si>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</si>
  <si>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</si>
  <si>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</si>
  <si>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</si>
  <si>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</si>
  <si>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</si>
  <si>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</si>
  <si>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</si>
  <si>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</si>
  <si>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</si>
  <si>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</si>
  <si>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</si>
  <si>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</si>
  <si>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</si>
  <si>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</si>
  <si>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</si>
  <si>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</si>
  <si>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</si>
  <si>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</si>
  <si>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</si>
  <si>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</si>
  <si>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</si>
  <si>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</si>
  <si>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</si>
  <si>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</si>
  <si>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</si>
  <si>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</si>
  <si>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</si>
  <si>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</si>
  <si>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</si>
  <si>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</si>
  <si>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</si>
  <si>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</si>
  <si>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</si>
  <si>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</si>
  <si>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</si>
  <si>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</si>
  <si>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</si>
  <si>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</si>
  <si>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</si>
  <si>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</si>
  <si>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</si>
  <si>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</si>
  <si>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</si>
  <si>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</si>
  <si>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</si>
  <si>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</si>
  <si>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</si>
  <si>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</si>
  <si>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</si>
  <si>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</si>
  <si>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</si>
  <si>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</si>
  <si>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</si>
  <si>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</si>
  <si>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</si>
  <si>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</si>
  <si>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</si>
  <si>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</si>
  <si>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</si>
  <si>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</si>
  <si>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</si>
  <si>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</si>
  <si>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</si>
  <si>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</si>
  <si>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</si>
  <si>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</si>
  <si>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</si>
  <si>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</si>
  <si>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</si>
  <si>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</si>
  <si>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</si>
  <si>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</si>
  <si>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</si>
  <si>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</si>
  <si>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</si>
  <si>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</si>
  <si>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</si>
  <si>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</si>
  <si>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</si>
  <si>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</si>
  <si>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</si>
  <si>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</si>
  <si>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</si>
  <si>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</si>
  <si>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</si>
  <si>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</si>
  <si>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</si>
  <si>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</si>
  <si>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</si>
  <si>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</si>
  <si>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</si>
  <si>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</si>
  <si>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</si>
  <si>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</si>
  <si>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</si>
  <si>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</si>
  <si>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</si>
  <si>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</si>
  <si>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</si>
  <si>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</si>
  <si>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</si>
  <si>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</si>
  <si>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</si>
  <si>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</si>
  <si>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</si>
  <si>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</si>
  <si>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</si>
  <si>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</si>
  <si>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</si>
  <si>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</si>
  <si>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</si>
  <si>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</si>
  <si>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</si>
  <si>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</si>
  <si>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</si>
  <si>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</si>
  <si>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</si>
  <si>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</si>
  <si>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</si>
  <si>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</si>
  <si>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</si>
  <si>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</si>
  <si>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</si>
  <si>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</si>
  <si>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</si>
  <si>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</si>
  <si>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</si>
  <si>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</si>
  <si>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</si>
  <si>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</si>
  <si>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</si>
  <si>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</si>
  <si>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</si>
  <si>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</si>
  <si>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</si>
  <si>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</si>
  <si>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</si>
  <si>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</si>
  <si>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</si>
  <si>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</si>
  <si>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</si>
  <si>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</si>
  <si>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</si>
  <si>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</si>
  <si>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</si>
  <si>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</si>
  <si>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</si>
  <si>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</si>
  <si>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</si>
  <si>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</si>
  <si>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</si>
  <si>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</si>
  <si>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</si>
  <si>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</si>
  <si>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</si>
  <si>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</si>
  <si>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</si>
  <si>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</si>
  <si>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</si>
  <si>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</si>
  <si>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</si>
  <si>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</si>
  <si>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</si>
  <si>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</si>
  <si>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</si>
  <si>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</si>
  <si>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</si>
  <si>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</si>
  <si>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</si>
  <si>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</si>
  <si>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</si>
  <si>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</si>
  <si>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</si>
  <si>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</si>
  <si>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</si>
  <si>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</si>
  <si>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</si>
  <si>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</si>
  <si>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</si>
  <si>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</si>
  <si>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</si>
  <si>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</si>
  <si>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</si>
  <si>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</si>
  <si>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</si>
  <si>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</si>
  <si>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</si>
  <si>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</si>
  <si>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</si>
  <si>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</si>
  <si>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</si>
  <si>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</si>
  <si>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</si>
  <si>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</si>
  <si>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</si>
  <si>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</si>
  <si>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</si>
  <si>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</si>
  <si>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</si>
  <si>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</si>
  <si>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</si>
  <si>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</si>
  <si>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</si>
  <si>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</si>
  <si>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</si>
  <si>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</si>
  <si>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</si>
  <si>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</si>
  <si>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</si>
  <si>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</si>
  <si>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</si>
  <si>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</si>
  <si>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</si>
  <si>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</si>
  <si>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</si>
  <si>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</si>
  <si>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</si>
  <si>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</si>
  <si>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</si>
  <si>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</si>
  <si>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</si>
  <si>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</si>
  <si>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</si>
  <si>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</si>
  <si>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</si>
  <si>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</si>
  <si>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</si>
  <si>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</si>
  <si>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</si>
  <si>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</si>
  <si>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</si>
  <si>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</si>
  <si>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</si>
  <si>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</si>
  <si>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</si>
  <si>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</si>
  <si>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</si>
  <si>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</si>
  <si>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</si>
  <si>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</si>
  <si>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</si>
  <si>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</si>
  <si>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</si>
  <si>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</si>
  <si>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</si>
  <si>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</si>
  <si>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</si>
  <si>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</si>
  <si>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</si>
  <si>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</si>
  <si>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</si>
  <si>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</si>
  <si>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</si>
  <si>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</si>
  <si>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</si>
  <si>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</si>
  <si>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</si>
  <si>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</si>
  <si>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</si>
  <si>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</si>
  <si>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</si>
  <si>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</si>
  <si>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</si>
  <si>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</si>
  <si>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</si>
  <si>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</si>
  <si>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</si>
  <si>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</si>
  <si>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</si>
  <si>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</si>
  <si>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</si>
  <si>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</si>
  <si>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</si>
  <si>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</si>
  <si>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</si>
  <si>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</si>
  <si>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</si>
  <si>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</si>
  <si>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</si>
  <si>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</si>
  <si>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</si>
  <si>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</si>
  <si>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</si>
  <si>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</si>
  <si>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</si>
  <si>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</si>
  <si>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</si>
  <si>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</si>
  <si>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</si>
  <si>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</si>
  <si>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</si>
  <si>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</si>
  <si>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</si>
  <si>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</si>
  <si>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</si>
  <si>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</si>
  <si>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</si>
  <si>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</si>
  <si>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</si>
  <si>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</si>
  <si>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</si>
  <si>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</si>
  <si>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</si>
  <si>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</si>
  <si>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</si>
  <si>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</si>
  <si>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</si>
  <si>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</si>
  <si>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</si>
  <si>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</si>
  <si>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</si>
  <si>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</si>
  <si>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</si>
  <si>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</si>
  <si>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</si>
  <si>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</si>
  <si>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</si>
  <si>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</si>
  <si>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</si>
  <si>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</si>
  <si>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</si>
  <si>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</si>
  <si>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</si>
  <si>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</si>
  <si>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</si>
  <si>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</si>
  <si>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</si>
  <si>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</si>
  <si>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</si>
  <si>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</si>
  <si>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</si>
  <si>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</si>
  <si>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</si>
  <si>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</si>
  <si>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</si>
  <si>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</si>
  <si>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</si>
  <si>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</si>
  <si>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</si>
  <si>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</si>
  <si>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</si>
  <si>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</si>
  <si>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</si>
  <si>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</si>
  <si>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</si>
  <si>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</si>
  <si>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</si>
  <si>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</si>
  <si>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</si>
  <si>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</si>
  <si>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</si>
  <si>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</si>
  <si>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</si>
  <si>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</si>
  <si>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</si>
  <si>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</si>
  <si>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</si>
  <si>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</si>
  <si>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</si>
  <si>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</si>
  <si>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</si>
  <si>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</si>
  <si>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</si>
  <si>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</si>
  <si>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</si>
  <si>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</si>
  <si>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</si>
  <si>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</si>
  <si>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</si>
  <si>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</si>
  <si>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</si>
  <si>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</si>
  <si>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</si>
  <si>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</si>
  <si>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</si>
  <si>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</si>
  <si>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</si>
  <si>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</si>
  <si>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</si>
  <si>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</si>
  <si>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</si>
  <si>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</si>
  <si>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</si>
  <si>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</si>
  <si>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</si>
  <si>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</si>
  <si>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</si>
  <si>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</si>
  <si>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</si>
  <si>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</si>
  <si>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</si>
  <si>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</si>
  <si>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</si>
  <si>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</si>
  <si>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</si>
  <si>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</si>
  <si>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</si>
  <si>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</si>
  <si>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</si>
  <si>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</si>
  <si>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</si>
  <si>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</si>
  <si>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</si>
  <si>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</si>
  <si>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</si>
  <si>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</si>
  <si>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</si>
  <si>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</si>
  <si>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</si>
  <si>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</si>
  <si>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</si>
  <si>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</si>
  <si>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</si>
  <si>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</si>
  <si>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</si>
  <si>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</si>
  <si>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</si>
  <si>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</si>
  <si>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</si>
  <si>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</si>
  <si>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</si>
  <si>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</si>
  <si>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</si>
  <si>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</si>
  <si>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</si>
  <si>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</si>
  <si>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</si>
  <si>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</si>
  <si>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</si>
  <si>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</si>
  <si>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</si>
  <si>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</si>
  <si>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</si>
  <si>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</si>
  <si>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</si>
  <si>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</si>
  <si>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</si>
  <si>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</si>
  <si>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</si>
  <si>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</si>
  <si>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</si>
  <si>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</si>
  <si>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</si>
  <si>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</si>
  <si>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</si>
  <si>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</si>
  <si>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</si>
  <si>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</si>
  <si>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</si>
  <si>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</si>
  <si>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</si>
  <si>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</si>
  <si>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</si>
  <si>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</si>
  <si>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</si>
  <si>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</si>
  <si>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</si>
  <si>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</si>
  <si>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</si>
  <si>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</si>
  <si>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</si>
  <si>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</si>
  <si>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</si>
  <si>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</si>
  <si>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</si>
  <si>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</si>
  <si>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</si>
  <si>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</si>
  <si>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</si>
  <si>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</si>
  <si>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</si>
  <si>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</si>
  <si>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</si>
  <si>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</si>
  <si>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</si>
  <si>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</si>
  <si>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</si>
  <si>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</si>
  <si>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</si>
  <si>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</si>
  <si>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</si>
  <si>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</si>
  <si>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</si>
  <si>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</si>
  <si>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</si>
  <si>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</si>
  <si>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</si>
  <si>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</si>
  <si>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</si>
  <si>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</si>
  <si>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</si>
  <si>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</si>
  <si>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</si>
  <si>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</si>
  <si>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</si>
  <si>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</si>
  <si>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</si>
  <si>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</si>
  <si>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</si>
  <si>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</si>
  <si>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</si>
  <si>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</si>
  <si>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</si>
  <si>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</si>
  <si>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</si>
  <si>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</si>
  <si>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</si>
  <si>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</si>
  <si>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</si>
  <si>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</si>
  <si>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</si>
  <si>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</si>
  <si>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</si>
  <si>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</si>
  <si>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</si>
  <si>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</si>
  <si>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</si>
  <si>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</si>
  <si>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</si>
  <si>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</si>
  <si>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</si>
  <si>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</si>
  <si>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</si>
  <si>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</si>
  <si>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</si>
  <si>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</si>
  <si>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</si>
  <si>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</si>
  <si>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</si>
  <si>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</si>
  <si>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</si>
  <si>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</si>
  <si>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</si>
  <si>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</si>
  <si>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</si>
  <si>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</si>
  <si>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</si>
  <si>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</si>
  <si>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</si>
  <si>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</si>
  <si>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</si>
  <si>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</si>
  <si>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</si>
  <si>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</si>
  <si>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</si>
  <si>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</si>
  <si>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</si>
  <si>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</si>
  <si>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</si>
  <si>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</si>
  <si>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</si>
  <si>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</si>
  <si>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</si>
  <si>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</si>
  <si>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</si>
  <si>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</si>
  <si>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</si>
  <si>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</si>
  <si>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</si>
  <si>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</si>
  <si>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</si>
  <si>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</si>
  <si>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</si>
  <si>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</si>
  <si>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</si>
  <si>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</si>
  <si>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</si>
  <si>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</si>
  <si>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</si>
  <si>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</si>
  <si>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</si>
  <si>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</si>
  <si>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</si>
  <si>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</si>
  <si>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</si>
  <si>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</si>
  <si>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</si>
  <si>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</si>
  <si>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</si>
  <si>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</si>
  <si>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</si>
  <si>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</si>
  <si>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</si>
  <si>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</si>
  <si>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</si>
  <si>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</si>
  <si>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</si>
  <si>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</si>
  <si>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</si>
  <si>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</si>
  <si>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</si>
  <si>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</si>
  <si>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</si>
  <si>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</si>
  <si>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</si>
  <si>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</si>
  <si>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</si>
  <si>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</si>
  <si>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</si>
  <si>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</si>
  <si>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</si>
  <si>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</si>
  <si>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</si>
  <si>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</si>
  <si>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</si>
  <si>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</si>
  <si>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</si>
  <si>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</si>
  <si>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</si>
  <si>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</si>
  <si>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</si>
  <si>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</si>
  <si>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</si>
  <si>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</si>
  <si>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</si>
  <si>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</si>
  <si>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</si>
  <si>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</si>
  <si>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</si>
  <si>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</si>
  <si>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</si>
  <si>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</si>
  <si>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</si>
  <si>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</si>
  <si>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</si>
  <si>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</si>
  <si>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</si>
  <si>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</si>
  <si>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</si>
  <si>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</si>
  <si>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</si>
  <si>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</si>
  <si>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</si>
  <si>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</si>
  <si>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</si>
  <si>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</si>
  <si>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</si>
  <si>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</si>
  <si>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</si>
  <si>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</si>
  <si>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</si>
  <si>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</si>
  <si>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</si>
  <si>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</si>
  <si>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</si>
  <si>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</si>
  <si>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</si>
  <si>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</si>
  <si>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</si>
  <si>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</si>
  <si>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</si>
  <si>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</si>
  <si>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</si>
  <si>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</si>
  <si>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</si>
  <si>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</si>
  <si>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</si>
  <si>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</si>
  <si>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</si>
  <si>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</si>
  <si>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</si>
  <si>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</si>
  <si>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</si>
  <si>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</si>
  <si>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</si>
  <si>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</si>
  <si>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</si>
  <si>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</si>
  <si>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</si>
  <si>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</si>
  <si>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</si>
  <si>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</si>
  <si>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</si>
  <si>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</si>
  <si>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</si>
  <si>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</si>
  <si>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</si>
  <si>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</si>
  <si>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</si>
  <si>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</si>
  <si>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</si>
  <si>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</si>
  <si>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</si>
  <si>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</si>
  <si>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</si>
  <si>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</si>
  <si>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</si>
  <si>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</si>
  <si>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</si>
  <si>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</si>
  <si>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</si>
  <si>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</si>
  <si>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</si>
  <si>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</si>
  <si>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</si>
  <si>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</si>
  <si>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</si>
  <si>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</si>
  <si>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</si>
  <si>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</si>
  <si>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</si>
  <si>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</si>
  <si>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</si>
  <si>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</si>
  <si>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</si>
  <si>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</si>
  <si>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</si>
  <si>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</si>
  <si>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</si>
  <si>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</si>
  <si>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</si>
  <si>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</si>
  <si>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</si>
  <si>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</si>
  <si>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</si>
  <si>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</si>
  <si>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</si>
  <si>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</si>
  <si>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</si>
  <si>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</si>
  <si>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</si>
  <si>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</si>
  <si>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</si>
  <si>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</si>
  <si>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</si>
  <si>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</si>
  <si>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</si>
  <si>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</si>
  <si>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</si>
  <si>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</si>
  <si>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</si>
  <si>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</si>
  <si>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</si>
  <si>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</si>
  <si>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</si>
  <si>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</si>
  <si>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</si>
  <si>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</si>
  <si>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</si>
  <si>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</si>
  <si>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</si>
  <si>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</si>
  <si>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</si>
  <si>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</si>
  <si>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</si>
  <si>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</si>
  <si>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</si>
  <si>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</si>
  <si>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</si>
  <si>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</si>
  <si>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</si>
  <si>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</si>
  <si>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</si>
  <si>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</si>
  <si>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</si>
  <si>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</si>
  <si>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</si>
  <si>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</si>
  <si>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</si>
  <si>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</si>
  <si>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</si>
  <si>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</si>
  <si>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</si>
  <si>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</si>
  <si>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</si>
  <si>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</si>
  <si>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</si>
  <si>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</si>
  <si>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</si>
  <si>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</si>
  <si>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</si>
  <si>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</si>
  <si>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</si>
  <si>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</si>
  <si>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</si>
  <si>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</si>
  <si>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</si>
  <si>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</si>
  <si>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</si>
  <si>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</si>
  <si>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</si>
  <si>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</si>
  <si>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</si>
  <si>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</si>
  <si>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</si>
  <si>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</si>
  <si>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</si>
  <si>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</si>
  <si>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</si>
  <si>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</si>
  <si>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</si>
  <si>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</si>
  <si>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</si>
  <si>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</si>
  <si>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</si>
  <si>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</si>
  <si>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</si>
  <si>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</si>
  <si>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</si>
  <si>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</si>
  <si>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</si>
  <si>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</si>
  <si>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</si>
  <si>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</si>
  <si>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</si>
  <si>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</si>
  <si>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</si>
  <si>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</si>
  <si>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</si>
  <si>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</si>
  <si>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</si>
  <si>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</si>
  <si>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</si>
  <si>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</si>
  <si>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</si>
  <si>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</si>
  <si>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</si>
  <si>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</si>
  <si>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</si>
  <si>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</si>
  <si>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</si>
  <si>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</si>
  <si>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</si>
  <si>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</si>
  <si>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</si>
  <si>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</si>
  <si>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</si>
  <si>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</si>
  <si>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</si>
  <si>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</si>
  <si>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</si>
  <si>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</si>
  <si>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</si>
  <si>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</si>
  <si>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</si>
  <si>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</si>
  <si>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</si>
  <si>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</si>
  <si>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</si>
  <si>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</si>
  <si>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</si>
  <si>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</si>
  <si>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</si>
  <si>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</si>
  <si>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</si>
  <si>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</si>
  <si>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</si>
  <si>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</si>
  <si>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</si>
  <si>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</si>
  <si>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</si>
  <si>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</si>
  <si>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</si>
  <si>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</si>
  <si>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</si>
  <si>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</si>
  <si>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</si>
  <si>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</si>
  <si>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</si>
  <si>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</si>
  <si>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</si>
  <si>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</si>
  <si>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</si>
  <si>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</si>
  <si>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</si>
  <si>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</si>
  <si>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</si>
  <si>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</si>
  <si>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</si>
  <si>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</si>
  <si>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</si>
  <si>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</si>
  <si>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</si>
  <si>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</si>
  <si>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</si>
  <si>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</si>
  <si>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</si>
  <si>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</si>
  <si>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</si>
  <si>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</si>
  <si>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</si>
  <si>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</si>
  <si>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</si>
  <si>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</si>
  <si>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</si>
  <si>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</si>
  <si>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</si>
  <si>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</si>
  <si>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</si>
  <si>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</si>
  <si>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</si>
  <si>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</si>
  <si>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</si>
  <si>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</si>
  <si>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</si>
  <si>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</si>
  <si>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</si>
  <si>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</si>
  <si>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</si>
  <si>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</si>
  <si>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</si>
  <si>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</si>
  <si>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</si>
  <si>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</si>
  <si>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</si>
  <si>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</si>
  <si>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</si>
  <si>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</si>
  <si>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</si>
  <si>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</si>
  <si>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</si>
  <si>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</si>
  <si>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</si>
  <si>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</si>
  <si>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</si>
  <si>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</si>
  <si>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</si>
  <si>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</si>
  <si>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</si>
  <si>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</si>
  <si>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</si>
  <si>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</si>
  <si>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</si>
  <si>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</si>
  <si>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</si>
  <si>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</si>
  <si>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</si>
  <si>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</si>
  <si>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</si>
  <si>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</si>
  <si>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</si>
  <si>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</si>
  <si>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</si>
  <si>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</si>
  <si>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</si>
  <si>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</si>
  <si>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</si>
  <si>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</si>
  <si>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</si>
  <si>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</si>
  <si>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</si>
  <si>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</si>
  <si>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</si>
  <si>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</si>
  <si>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</si>
  <si>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</si>
  <si>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</si>
  <si>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</si>
  <si>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</si>
  <si>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</si>
  <si>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</si>
  <si>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</si>
  <si>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</si>
  <si>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</si>
  <si>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</si>
  <si>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</si>
  <si>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</si>
  <si>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</si>
  <si>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</si>
  <si>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</si>
  <si>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</si>
  <si>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</si>
  <si>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</si>
  <si>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</si>
  <si>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</si>
  <si>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</si>
  <si>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</si>
  <si>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</si>
  <si>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</si>
  <si>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</si>
  <si>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</si>
  <si>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</si>
  <si>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</si>
  <si>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</si>
  <si>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</si>
  <si>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</si>
  <si>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</si>
  <si>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</si>
  <si>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</si>
  <si>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</si>
  <si>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</si>
  <si>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</si>
  <si>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</si>
  <si>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</si>
  <si>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</si>
  <si>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</si>
  <si>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</si>
  <si>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</si>
  <si>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</si>
  <si>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</si>
  <si>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</si>
  <si>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</si>
  <si>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</si>
  <si>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</si>
  <si>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</si>
  <si>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</si>
  <si>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</si>
  <si>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</si>
  <si>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</si>
  <si>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</si>
  <si>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</si>
  <si>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</si>
  <si>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</si>
  <si>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</si>
  <si>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</si>
  <si>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</si>
  <si>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</si>
  <si>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</si>
  <si>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</si>
  <si>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</si>
  <si>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</si>
  <si>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</si>
  <si>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</si>
  <si>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</si>
  <si>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</si>
  <si>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</si>
  <si>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</si>
  <si>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</si>
  <si>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</si>
  <si>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</si>
  <si>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</si>
  <si>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</si>
  <si>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</si>
  <si>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</si>
  <si>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</si>
  <si>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</si>
  <si>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</si>
  <si>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</si>
  <si>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</si>
  <si>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</si>
  <si>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</si>
  <si>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</si>
  <si>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</si>
  <si>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</si>
  <si>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</si>
  <si>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</si>
  <si>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</si>
  <si>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</si>
  <si>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</si>
  <si>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</si>
  <si>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</si>
  <si>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</si>
  <si>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</si>
  <si>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</si>
  <si>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</si>
  <si>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</si>
  <si>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</si>
  <si>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</si>
  <si>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</si>
  <si>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</si>
  <si>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</si>
  <si>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</si>
  <si>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</si>
  <si>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</si>
  <si>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</si>
  <si>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</si>
  <si>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</si>
  <si>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</si>
  <si>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</si>
  <si>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</si>
  <si>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</si>
  <si>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</si>
  <si>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</si>
  <si>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</si>
  <si>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</si>
  <si>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</si>
  <si>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</si>
  <si>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</si>
  <si>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</si>
  <si>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</si>
  <si>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</si>
  <si>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</si>
  <si>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</si>
  <si>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</si>
  <si>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</si>
  <si>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</si>
  <si>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</si>
  <si>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</si>
  <si>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</si>
  <si>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</si>
  <si>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</si>
  <si>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</si>
  <si>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</si>
  <si>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</si>
  <si>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</si>
  <si>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</si>
  <si>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</si>
  <si>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</si>
  <si>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</si>
  <si>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</si>
  <si>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</si>
  <si>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</si>
  <si>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</si>
  <si>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</si>
  <si>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</si>
  <si>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</si>
  <si>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</si>
  <si>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</si>
  <si>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</si>
  <si>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</si>
  <si>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</si>
  <si>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</si>
  <si>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</si>
  <si>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</si>
  <si>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</si>
  <si>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</si>
  <si>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</si>
  <si>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</si>
  <si>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</si>
  <si>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</si>
  <si>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</si>
  <si>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</si>
  <si>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</si>
  <si>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</si>
  <si>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</si>
  <si>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</si>
  <si>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</si>
  <si>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</si>
  <si>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</si>
  <si>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</si>
  <si>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</si>
  <si>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</si>
  <si>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</si>
  <si>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</si>
  <si>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</si>
  <si>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</si>
  <si>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</si>
  <si>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</si>
  <si>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</si>
  <si>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</si>
  <si>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</si>
  <si>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</si>
  <si>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</si>
  <si>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</si>
  <si>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</si>
  <si>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</si>
  <si>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</si>
  <si>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</si>
  <si>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</si>
  <si>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</si>
  <si>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</si>
  <si>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</si>
  <si>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</si>
  <si>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</si>
  <si>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</si>
  <si>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</si>
  <si>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</si>
  <si>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</si>
  <si>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</si>
  <si>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</si>
  <si>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</si>
  <si>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</si>
  <si>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</si>
  <si>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</si>
  <si>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</si>
  <si>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</si>
  <si>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</si>
  <si>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</si>
  <si>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</si>
  <si>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</si>
  <si>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</si>
  <si>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</si>
  <si>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</si>
  <si>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</si>
  <si>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</si>
  <si>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</si>
  <si>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</si>
  <si>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</si>
  <si>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</si>
  <si>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</si>
  <si>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</si>
  <si>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</si>
  <si>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</si>
  <si>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</si>
  <si>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</si>
  <si>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</si>
  <si>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</si>
  <si>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</si>
  <si>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</si>
  <si>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</si>
  <si>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</si>
  <si>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</si>
  <si>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</si>
  <si>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</si>
  <si>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</si>
  <si>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</si>
  <si>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</si>
  <si>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</si>
  <si>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</si>
  <si>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</si>
  <si>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</si>
  <si>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</si>
  <si>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</si>
  <si>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</si>
  <si>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</si>
  <si>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</si>
  <si>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</si>
  <si>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</si>
  <si>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</si>
  <si>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</si>
  <si>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</si>
  <si>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</si>
  <si>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</si>
  <si>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</si>
  <si>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</si>
  <si>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</si>
  <si>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</si>
  <si>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</si>
  <si>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</si>
  <si>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</si>
  <si>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</si>
  <si>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</si>
  <si>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</si>
  <si>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</si>
  <si>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</si>
  <si>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</si>
  <si>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</si>
  <si>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</si>
  <si>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</si>
  <si>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</si>
  <si>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</si>
  <si>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</si>
  <si>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</si>
  <si>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</si>
  <si>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</si>
  <si>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</si>
  <si>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</si>
  <si>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</si>
  <si>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</si>
  <si>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</si>
  <si>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</si>
  <si>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</si>
  <si>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</si>
  <si>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</si>
  <si>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</si>
  <si>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</si>
  <si>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</si>
  <si>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</si>
  <si>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</si>
  <si>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</si>
  <si>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</si>
  <si>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</si>
  <si>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</si>
  <si>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</si>
  <si>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</si>
  <si>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</si>
  <si>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</si>
  <si>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</si>
  <si>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</si>
  <si>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</si>
  <si>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</si>
  <si>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</si>
  <si>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</si>
  <si>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</si>
  <si>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</si>
  <si>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</si>
  <si>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</si>
  <si>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</si>
  <si>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</si>
  <si>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</si>
  <si>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</si>
  <si>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</si>
  <si>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</si>
  <si>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</si>
  <si>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</si>
  <si>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</si>
  <si>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</si>
  <si>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</si>
  <si>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</si>
  <si>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</si>
  <si>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</si>
  <si>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</si>
  <si>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</si>
  <si>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</si>
  <si>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</si>
  <si>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</si>
  <si>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</si>
  <si>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</si>
  <si>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</si>
  <si>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</si>
  <si>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</si>
  <si>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</si>
  <si>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</si>
  <si>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</si>
  <si>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</si>
  <si>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</si>
  <si>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</si>
  <si>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</si>
  <si>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</si>
  <si>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</si>
  <si>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</si>
  <si>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</si>
  <si>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</si>
  <si>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</si>
  <si>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</si>
  <si>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</si>
  <si>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</si>
  <si>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</si>
  <si>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</si>
  <si>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</si>
  <si>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</si>
  <si>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</si>
  <si>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</si>
  <si>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</si>
  <si>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</si>
  <si>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</si>
  <si>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</si>
  <si>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</si>
  <si>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</si>
  <si>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</si>
  <si>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</si>
  <si>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</si>
  <si>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</si>
  <si>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</si>
  <si>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</si>
  <si>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</si>
  <si>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</si>
  <si>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</si>
  <si>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</si>
  <si>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</si>
  <si>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</si>
  <si>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</si>
  <si>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</si>
  <si>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</si>
  <si>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</si>
  <si>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</si>
  <si>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</si>
  <si>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</si>
  <si>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</si>
  <si>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</si>
  <si>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</si>
  <si>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</si>
  <si>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</si>
  <si>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</si>
  <si>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</si>
  <si>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</si>
  <si>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</si>
  <si>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</si>
  <si>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</si>
  <si>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</si>
  <si>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</si>
  <si>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</si>
  <si>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</si>
  <si>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</si>
  <si>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</si>
  <si>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</si>
  <si>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</si>
  <si>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</si>
  <si>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</si>
  <si>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</si>
  <si>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</si>
  <si>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</si>
  <si>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</si>
  <si>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</si>
  <si>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</si>
  <si>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</si>
  <si>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</si>
  <si>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</si>
  <si>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</si>
  <si>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</si>
  <si>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</si>
  <si>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</si>
  <si>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</si>
  <si>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</si>
  <si>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</si>
  <si>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</si>
  <si>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</si>
  <si>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</si>
  <si>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</si>
  <si>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</si>
  <si>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</si>
  <si>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</si>
  <si>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</si>
  <si>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</si>
  <si>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</si>
  <si>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</si>
  <si>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</si>
  <si>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</si>
  <si>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</si>
  <si>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</si>
  <si>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</si>
  <si>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</si>
  <si>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</si>
  <si>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</si>
  <si>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</si>
  <si>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</si>
  <si>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</si>
  <si>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</si>
  <si>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</si>
  <si>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</si>
  <si>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</si>
  <si>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</si>
  <si>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</si>
  <si>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</si>
  <si>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</si>
  <si>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</si>
  <si>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</si>
  <si>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</si>
  <si>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</si>
  <si>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</si>
  <si>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</si>
  <si>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</si>
  <si>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</si>
  <si>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</si>
  <si>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</si>
  <si>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</si>
  <si>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</si>
  <si>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</si>
  <si>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</si>
  <si>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</si>
  <si>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</si>
  <si>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</si>
  <si>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</si>
  <si>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</si>
  <si>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</si>
  <si>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</si>
  <si>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</si>
  <si>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</si>
  <si>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</si>
  <si>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</si>
  <si>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</si>
  <si>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</si>
  <si>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</si>
  <si>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</si>
  <si>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</si>
  <si>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</si>
  <si>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</si>
  <si>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</si>
  <si>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</si>
  <si>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</si>
  <si>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</si>
  <si>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</si>
  <si>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</si>
  <si>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</si>
  <si>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</si>
  <si>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</si>
  <si>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</si>
  <si>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</si>
  <si>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</si>
  <si>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</si>
  <si>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</si>
  <si>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</si>
  <si>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</si>
  <si>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</si>
  <si>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</si>
  <si>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</si>
  <si>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</si>
  <si>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</si>
  <si>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</si>
  <si>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</si>
  <si>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</si>
  <si>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</si>
  <si>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</si>
  <si>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</si>
  <si>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</si>
  <si>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</si>
  <si>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</si>
  <si>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</si>
  <si>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</si>
  <si>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</si>
  <si>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</si>
  <si>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</si>
  <si>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</si>
  <si>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</si>
  <si>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</si>
  <si>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</si>
  <si>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</si>
  <si>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</si>
  <si>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</si>
  <si>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</si>
  <si>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</si>
  <si>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</si>
  <si>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</si>
  <si>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</si>
  <si>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</si>
  <si>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</si>
  <si>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</si>
  <si>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</si>
  <si>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</si>
  <si>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</si>
  <si>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</si>
  <si>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</si>
  <si>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</si>
  <si>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</si>
  <si>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</si>
  <si>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</si>
  <si>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</si>
  <si>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</si>
  <si>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</si>
  <si>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</si>
  <si>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</si>
  <si>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</si>
  <si>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</si>
  <si>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</si>
  <si>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</si>
  <si>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</si>
  <si>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</si>
  <si>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</si>
  <si>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</si>
  <si>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</si>
  <si>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</si>
  <si>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</si>
  <si>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</si>
  <si>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</si>
  <si>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</si>
  <si>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</si>
  <si>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</si>
  <si>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</si>
  <si>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</si>
  <si>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</si>
  <si>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</si>
  <si>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</si>
  <si>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</si>
  <si>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</si>
  <si>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</si>
  <si>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</si>
  <si>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</si>
  <si>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</si>
  <si>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</si>
  <si>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</si>
  <si>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</si>
  <si>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</si>
  <si>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</si>
  <si>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</si>
  <si>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</si>
  <si>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</si>
  <si>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</si>
  <si>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</si>
  <si>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</si>
  <si>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</si>
  <si>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</si>
  <si>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</si>
  <si>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</si>
  <si>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</si>
  <si>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</si>
  <si>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</si>
  <si>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</si>
  <si>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</si>
  <si>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</si>
  <si>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</si>
  <si>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</si>
  <si>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</si>
  <si>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</si>
  <si>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</si>
  <si>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</si>
  <si>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</si>
  <si>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</si>
  <si>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</si>
  <si>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</si>
  <si>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</si>
  <si>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</si>
  <si>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</si>
  <si>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</si>
  <si>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</si>
  <si>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</si>
  <si>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</si>
  <si>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</si>
  <si>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</si>
  <si>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</si>
  <si>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</si>
  <si>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</si>
  <si>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</si>
  <si>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</si>
  <si>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</si>
  <si>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</si>
  <si>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</si>
  <si>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</si>
  <si>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</si>
  <si>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</si>
  <si>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</si>
  <si>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</si>
  <si>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</si>
  <si>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</si>
  <si>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</si>
  <si>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</si>
  <si>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</si>
  <si>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</si>
  <si>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</si>
  <si>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</si>
  <si>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</si>
  <si>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</si>
  <si>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</si>
  <si>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</si>
  <si>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</si>
  <si>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</si>
  <si>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</si>
  <si>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</si>
  <si>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</si>
  <si>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</si>
  <si>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</si>
  <si>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</si>
  <si>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</si>
  <si>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</si>
  <si>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</si>
  <si>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</si>
  <si>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</si>
  <si>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</si>
  <si>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</si>
  <si>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</si>
  <si>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</si>
  <si>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</si>
  <si>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</si>
  <si>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</si>
  <si>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</si>
  <si>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</si>
  <si>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</si>
  <si>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</si>
  <si>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</si>
  <si>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</si>
  <si>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</si>
  <si>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</si>
  <si>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</si>
  <si>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</si>
  <si>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</si>
  <si>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</si>
  <si>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</si>
  <si>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</si>
  <si>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</si>
  <si>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</si>
  <si>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</si>
  <si>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</si>
  <si>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</si>
  <si>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</si>
  <si>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</si>
  <si>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</si>
  <si>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</si>
  <si>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</si>
  <si>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</si>
  <si>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</si>
  <si>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</si>
  <si>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</si>
  <si>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</si>
  <si>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</si>
  <si>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</si>
  <si>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</si>
  <si>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</si>
  <si>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</si>
  <si>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</si>
  <si>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</si>
  <si>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</si>
  <si>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</si>
  <si>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</si>
  <si>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</si>
  <si>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</si>
  <si>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</si>
  <si>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</si>
  <si>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</si>
  <si>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</si>
  <si>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</si>
  <si>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</si>
  <si>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</si>
  <si>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</si>
  <si>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</si>
  <si>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</si>
  <si>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</si>
  <si>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</si>
  <si>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</si>
  <si>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</si>
  <si>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</si>
  <si>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</si>
  <si>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</si>
  <si>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</si>
  <si>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</si>
  <si>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</si>
  <si>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</si>
  <si>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</si>
  <si>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</si>
  <si>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</si>
  <si>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</si>
  <si>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</si>
  <si>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</si>
  <si>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</si>
  <si>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</si>
  <si>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</si>
  <si>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</si>
  <si>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</si>
  <si>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</si>
  <si>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</si>
  <si>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</si>
  <si>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</si>
  <si>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</si>
  <si>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</si>
  <si>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</si>
  <si>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</si>
  <si>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</si>
  <si>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</si>
  <si>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</si>
  <si>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</si>
  <si>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</si>
  <si>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</si>
  <si>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</si>
  <si>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</si>
  <si>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</si>
  <si>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</si>
  <si>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</si>
  <si>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</si>
  <si>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</si>
  <si>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</si>
  <si>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</si>
  <si>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</si>
  <si>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</si>
  <si>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</si>
  <si>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</si>
  <si>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</si>
  <si>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</si>
  <si>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</si>
  <si>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</si>
  <si>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</si>
  <si>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</si>
  <si>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</si>
  <si>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</si>
  <si>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</si>
  <si>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</si>
  <si>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</si>
  <si>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</si>
  <si>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</si>
  <si>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</si>
  <si>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</si>
  <si>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</si>
  <si>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</si>
  <si>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</si>
  <si>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</si>
  <si>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</si>
  <si>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</si>
  <si>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</si>
  <si>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</si>
  <si>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</si>
  <si>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</si>
  <si>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</si>
  <si>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</si>
  <si>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</si>
  <si>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</si>
  <si>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</si>
  <si>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</si>
  <si>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</si>
  <si>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</si>
  <si>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</si>
  <si>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</si>
  <si>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</si>
  <si>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</si>
  <si>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</si>
  <si>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</si>
  <si>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</si>
  <si>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</si>
  <si>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</si>
  <si>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</si>
  <si>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</si>
  <si>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</si>
  <si>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</si>
  <si>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</si>
  <si>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</si>
  <si>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</si>
  <si>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</si>
  <si>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</si>
  <si>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</si>
  <si>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</si>
  <si>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</si>
  <si>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</si>
  <si>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</si>
  <si>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</si>
  <si>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</si>
  <si>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</si>
  <si>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</si>
  <si>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</si>
  <si>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</si>
  <si>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</si>
  <si>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</si>
  <si>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</si>
  <si>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</si>
  <si>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</si>
  <si>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</si>
  <si>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</si>
  <si>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</si>
  <si>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</si>
  <si>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</si>
  <si>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</si>
  <si>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</si>
  <si>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</si>
  <si>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</si>
  <si>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</si>
  <si>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</si>
  <si>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</si>
  <si>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</si>
  <si>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</si>
  <si>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</si>
  <si>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</si>
  <si>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</si>
  <si>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</si>
  <si>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</si>
  <si>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</si>
  <si>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</si>
  <si>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</si>
  <si>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</si>
  <si>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</si>
  <si>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</si>
  <si>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</si>
  <si>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</si>
  <si>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</si>
  <si>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</si>
  <si>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</si>
  <si>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</si>
  <si>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</si>
  <si>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</si>
  <si>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</si>
  <si>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</si>
  <si>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</si>
  <si>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</si>
  <si>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</si>
  <si>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</si>
  <si>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</si>
  <si>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</si>
  <si>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</si>
  <si>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</si>
  <si>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</si>
  <si>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</si>
  <si>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</si>
  <si>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</si>
  <si>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</si>
  <si>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</si>
  <si>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</si>
  <si>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</si>
  <si>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</si>
  <si>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</si>
  <si>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</si>
  <si>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</si>
  <si>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</si>
  <si>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</si>
  <si>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</si>
  <si>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</si>
  <si>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</si>
  <si>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</si>
  <si>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</si>
  <si>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</si>
  <si>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</si>
  <si>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</si>
  <si>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</si>
  <si>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</si>
  <si>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</si>
  <si>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</si>
  <si>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</si>
  <si>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</si>
  <si>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</si>
  <si>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</si>
  <si>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</si>
  <si>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</si>
  <si>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</si>
  <si>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</si>
  <si>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</si>
  <si>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</si>
  <si>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</si>
  <si>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</si>
  <si>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</si>
  <si>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</si>
  <si>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</si>
  <si>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</si>
  <si>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</si>
  <si>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</si>
  <si>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</si>
  <si>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</si>
  <si>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</si>
  <si>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</si>
  <si>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</si>
  <si>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</si>
  <si>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</si>
  <si>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</si>
  <si>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</si>
  <si>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</si>
  <si>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</si>
  <si>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</si>
  <si>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</si>
  <si>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</si>
  <si>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</si>
  <si>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</si>
  <si>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</si>
  <si>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</si>
  <si>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</si>
  <si>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</si>
  <si>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</si>
  <si>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</si>
  <si>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</si>
  <si>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</si>
  <si>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</si>
  <si>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</si>
  <si>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</si>
  <si>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</si>
  <si>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</si>
  <si>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</si>
  <si>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</si>
  <si>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</si>
  <si>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</si>
  <si>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</si>
  <si>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</si>
  <si>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</si>
  <si>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</si>
  <si>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</si>
  <si>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</si>
  <si>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</si>
  <si>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</si>
  <si>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</si>
  <si>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</si>
  <si>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</si>
  <si>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</si>
  <si>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</si>
  <si>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</si>
  <si>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</si>
  <si>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</si>
  <si>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</si>
  <si>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</si>
  <si>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</si>
  <si>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</si>
  <si>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</si>
  <si>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</si>
  <si>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</si>
  <si>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</si>
  <si>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</si>
  <si>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</si>
  <si>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</si>
  <si>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</si>
  <si>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</si>
  <si>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</si>
  <si>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</si>
  <si>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</si>
  <si>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</si>
  <si>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</si>
  <si>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</si>
  <si>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</si>
  <si>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</si>
  <si>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</si>
  <si>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</si>
  <si>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</si>
  <si>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</si>
  <si>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</si>
  <si>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</si>
  <si>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</si>
  <si>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</si>
  <si>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</si>
  <si>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</si>
  <si>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</si>
  <si>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</si>
  <si>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</si>
  <si>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</si>
  <si>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</si>
  <si>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</si>
  <si>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</si>
  <si>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</si>
  <si>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</si>
  <si>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</si>
  <si>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</si>
  <si>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</si>
  <si>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</si>
  <si>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</si>
  <si>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</si>
  <si>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</si>
  <si>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</si>
  <si>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</si>
  <si>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</si>
  <si>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</si>
  <si>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</si>
  <si>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</si>
  <si>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</si>
  <si>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</si>
  <si>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</si>
  <si>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</si>
  <si>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</si>
  <si>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</si>
  <si>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</si>
  <si>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</si>
  <si>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</si>
  <si>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</si>
  <si>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</si>
  <si>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</si>
  <si>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</si>
  <si>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</si>
  <si>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</si>
  <si>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</si>
  <si>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</si>
  <si>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</si>
  <si>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</si>
  <si>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</si>
  <si>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</si>
  <si>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</si>
  <si>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</si>
  <si>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</si>
  <si>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</si>
  <si>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</si>
  <si>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</si>
  <si>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</si>
  <si>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</si>
  <si>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</si>
  <si>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</si>
  <si>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</si>
  <si>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</si>
  <si>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</si>
  <si>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</si>
  <si>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</si>
  <si>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</si>
  <si>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</si>
  <si>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</si>
  <si>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</si>
  <si>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</si>
  <si>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</si>
  <si>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</si>
  <si>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</si>
  <si>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</si>
  <si>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</si>
  <si>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</si>
  <si>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</si>
  <si>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</si>
  <si>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</si>
  <si>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</si>
  <si>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</si>
  <si>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</si>
  <si>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</si>
  <si>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</si>
  <si>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</si>
  <si>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</si>
  <si>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</si>
  <si>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</si>
  <si>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</si>
  <si>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</si>
  <si>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</si>
  <si>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</si>
  <si>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</si>
  <si>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</si>
  <si>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</si>
  <si>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</si>
  <si>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</si>
  <si>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</si>
  <si>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</si>
  <si>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</si>
  <si>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</si>
  <si>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</si>
  <si>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</si>
  <si>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</si>
  <si>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</si>
  <si>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</si>
  <si>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</si>
  <si>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</si>
  <si>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</si>
  <si>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</si>
  <si>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</si>
  <si>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</si>
  <si>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</si>
  <si>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</si>
  <si>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</si>
  <si>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</si>
  <si>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</si>
  <si>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</si>
  <si>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</si>
  <si>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</si>
  <si>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</si>
  <si>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</si>
  <si>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</si>
  <si>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</si>
  <si>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</si>
  <si>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</si>
  <si>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</si>
  <si>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</si>
  <si>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</si>
  <si>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</si>
  <si>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</si>
  <si>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</si>
  <si>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</si>
  <si>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</si>
  <si>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</si>
  <si>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</si>
  <si>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</si>
  <si>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</si>
  <si>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</si>
  <si>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</si>
  <si>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</si>
  <si>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</si>
  <si>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</si>
  <si>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</si>
  <si>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</si>
  <si>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</si>
  <si>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</si>
  <si>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</si>
  <si>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</si>
  <si>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</si>
  <si>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</si>
  <si>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</si>
  <si>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</si>
  <si>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</si>
  <si>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</si>
  <si>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</si>
  <si>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</si>
  <si>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</si>
  <si>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</si>
  <si>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</si>
  <si>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</si>
  <si>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</si>
  <si>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</si>
  <si>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</si>
  <si>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</si>
  <si>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</si>
  <si>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</si>
  <si>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</si>
  <si>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</si>
  <si>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</si>
  <si>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</si>
  <si>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</si>
  <si>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</si>
  <si>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</si>
  <si>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</si>
  <si>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</si>
  <si>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</si>
  <si>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</si>
  <si>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</si>
  <si>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</si>
  <si>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</si>
  <si>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</si>
  <si>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</si>
  <si>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</si>
  <si>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</si>
  <si>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</si>
  <si>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</si>
  <si>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</si>
  <si>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</si>
  <si>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</si>
  <si>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</si>
  <si>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</si>
  <si>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</si>
  <si>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</si>
  <si>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</si>
  <si>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</si>
  <si>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</si>
  <si>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</si>
  <si>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</si>
  <si>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</si>
  <si>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</si>
  <si>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</si>
  <si>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</si>
  <si>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</si>
  <si>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</si>
  <si>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</si>
  <si>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</si>
  <si>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</si>
  <si>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</si>
  <si>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</si>
  <si>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</si>
  <si>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</si>
  <si>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</si>
  <si>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</si>
  <si>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</si>
  <si>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</si>
  <si>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</si>
  <si>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</si>
  <si>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</si>
  <si>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</si>
  <si>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</si>
  <si>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</si>
  <si>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</si>
  <si>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</si>
  <si>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</si>
  <si>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</si>
  <si>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</si>
  <si>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</si>
  <si>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</si>
  <si>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</si>
  <si>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</si>
  <si>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</si>
  <si>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</si>
  <si>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</si>
  <si>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</si>
  <si>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</si>
  <si>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</si>
  <si>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</si>
  <si>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</si>
  <si>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</si>
  <si>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</si>
  <si>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</si>
  <si>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</si>
  <si>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</si>
  <si>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</si>
  <si>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</si>
  <si>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</si>
  <si>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</si>
  <si>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</si>
  <si>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</si>
  <si>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</si>
  <si>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</si>
  <si>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</si>
  <si>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</si>
  <si>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</si>
  <si>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</si>
  <si>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</si>
  <si>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</si>
  <si>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</si>
  <si>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</si>
  <si>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</si>
  <si>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</si>
  <si>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</si>
  <si>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</si>
  <si>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</si>
  <si>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</si>
  <si>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</si>
  <si>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</si>
  <si>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</si>
  <si>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</si>
  <si>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</si>
  <si>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</si>
  <si>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</si>
  <si>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</si>
  <si>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</si>
  <si>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</si>
  <si>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</si>
  <si>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</si>
  <si>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</si>
  <si>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</si>
  <si>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</si>
  <si>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</si>
  <si>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</si>
  <si>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</si>
  <si>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</si>
  <si>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</si>
  <si>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</si>
  <si>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</si>
  <si>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</si>
  <si>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</si>
  <si>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</si>
  <si>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</si>
  <si>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</si>
  <si>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</si>
  <si>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</si>
  <si>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</si>
  <si>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</si>
  <si>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</si>
  <si>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</si>
  <si>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</si>
  <si>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</si>
  <si>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</si>
  <si>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</si>
  <si>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</si>
  <si>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</si>
  <si>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</si>
  <si>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</si>
  <si>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</si>
  <si>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</si>
  <si>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</si>
  <si>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</si>
  <si>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</si>
  <si>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</si>
  <si>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</si>
  <si>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</si>
  <si>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</si>
  <si>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</si>
  <si>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</si>
  <si>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</si>
  <si>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</si>
  <si>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</si>
  <si>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</si>
  <si>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</si>
  <si>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</si>
  <si>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</si>
  <si>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</si>
  <si>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</si>
  <si>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</si>
  <si>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</si>
  <si>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</si>
  <si>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</si>
  <si>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</si>
  <si>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</si>
  <si>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</si>
  <si>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</si>
  <si>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</si>
  <si>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</si>
  <si>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</si>
  <si>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</si>
  <si>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</si>
  <si>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</si>
  <si>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</si>
  <si>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</si>
  <si>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</si>
  <si>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</si>
  <si>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</si>
  <si>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</si>
  <si>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</si>
  <si>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</si>
  <si>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</si>
  <si>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</si>
  <si>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</si>
  <si>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</si>
  <si>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</si>
  <si>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</si>
  <si>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</si>
  <si>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</si>
  <si>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</si>
  <si>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</si>
  <si>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</si>
  <si>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</si>
  <si>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</si>
  <si>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</si>
  <si>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</si>
  <si>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</si>
  <si>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</si>
  <si>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</si>
  <si>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</si>
  <si>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</si>
  <si>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</si>
  <si>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</si>
  <si>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</si>
  <si>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</si>
  <si>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</si>
  <si>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</si>
  <si>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</si>
  <si>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</si>
  <si>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</si>
  <si>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</si>
  <si>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</si>
  <si>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</si>
  <si>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</si>
  <si>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</si>
  <si>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</si>
  <si>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</si>
  <si>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</si>
  <si>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</si>
  <si>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</si>
  <si>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</si>
  <si>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</si>
  <si>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</si>
  <si>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</si>
  <si>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</si>
  <si>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</si>
  <si>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</si>
  <si>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</si>
  <si>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</si>
  <si>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</si>
  <si>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</si>
  <si>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</si>
  <si>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</si>
  <si>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</si>
  <si>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</si>
  <si>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</si>
  <si>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</si>
  <si>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</si>
  <si>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</si>
  <si>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</si>
  <si>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</si>
  <si>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</si>
  <si>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</si>
  <si>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</si>
  <si>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</si>
  <si>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</si>
  <si>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</si>
  <si>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</si>
  <si>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</si>
  <si>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</si>
  <si>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</si>
  <si>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</si>
  <si>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</si>
  <si>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</si>
  <si>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</si>
  <si>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</si>
  <si>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</si>
  <si>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</si>
  <si>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</si>
  <si>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</si>
  <si>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</si>
  <si>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</si>
  <si>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</si>
  <si>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</si>
  <si>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</si>
  <si>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</si>
  <si>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</si>
  <si>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</si>
  <si>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</si>
  <si>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</si>
  <si>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</si>
  <si>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</si>
  <si>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</si>
  <si>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</si>
  <si>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</si>
  <si>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</si>
  <si>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</si>
  <si>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</si>
  <si>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</si>
  <si>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</si>
  <si>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</si>
  <si>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</si>
  <si>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</si>
  <si>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</si>
  <si>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</si>
  <si>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</si>
  <si>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</si>
  <si>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</si>
  <si>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</si>
  <si>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</si>
  <si>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</si>
  <si>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</si>
  <si>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</si>
  <si>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</si>
  <si>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</si>
  <si>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</si>
  <si>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</si>
  <si>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</si>
  <si>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</si>
  <si>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</si>
  <si>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</si>
  <si>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</si>
  <si>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</si>
  <si>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</si>
  <si>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</si>
  <si>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</si>
  <si>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</si>
  <si>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</si>
  <si>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</si>
  <si>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</si>
  <si>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</si>
  <si>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</si>
  <si>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</si>
  <si>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</si>
  <si>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</si>
  <si>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</si>
  <si>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</si>
  <si>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</si>
  <si>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</si>
  <si>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</si>
  <si>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</si>
  <si>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</si>
  <si>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</si>
  <si>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</si>
  <si>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</si>
  <si>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</si>
  <si>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</si>
  <si>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</si>
  <si>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</si>
  <si>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</si>
  <si>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</si>
  <si>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</si>
  <si>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</si>
  <si>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</si>
  <si>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</si>
  <si>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</si>
  <si>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</si>
  <si>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</si>
  <si>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</si>
  <si>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</si>
  <si>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</si>
  <si>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</si>
  <si>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</si>
  <si>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</si>
  <si>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</si>
  <si>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</si>
  <si>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</si>
  <si>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</si>
  <si>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</si>
  <si>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</si>
  <si>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</si>
  <si>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</si>
  <si>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</si>
  <si>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</si>
  <si>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</si>
  <si>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</si>
  <si>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</si>
  <si>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</si>
  <si>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</si>
  <si>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</si>
  <si>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</si>
  <si>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</si>
  <si>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</si>
  <si>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</si>
  <si>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</si>
  <si>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</si>
  <si>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</si>
  <si>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</si>
  <si>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</si>
  <si>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</si>
  <si>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</si>
  <si>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</si>
  <si>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</si>
  <si>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</si>
  <si>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</si>
  <si>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</si>
  <si>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</si>
  <si>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</si>
  <si>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</si>
  <si>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</si>
  <si>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</si>
  <si>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</si>
  <si>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</si>
  <si>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</si>
  <si>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</si>
  <si>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</si>
  <si>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</si>
  <si>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</si>
  <si>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</si>
  <si>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</si>
  <si>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</si>
  <si>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</si>
  <si>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</si>
  <si>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</si>
  <si>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</si>
  <si>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</si>
  <si>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</si>
  <si>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</si>
  <si>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</si>
  <si>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</si>
  <si>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</si>
  <si>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</si>
  <si>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</si>
  <si>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</si>
  <si>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</si>
  <si>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</si>
  <si>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</si>
  <si>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</si>
  <si>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</si>
  <si>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</si>
  <si>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</si>
  <si>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</si>
  <si>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</si>
  <si>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</si>
  <si>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</si>
  <si>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</si>
  <si>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</si>
  <si>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</si>
  <si>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</si>
  <si>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</si>
  <si>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</si>
  <si>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</si>
  <si>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</si>
  <si>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</si>
  <si>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</si>
  <si>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</si>
  <si>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</si>
  <si>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</si>
  <si>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</si>
  <si>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</si>
  <si>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</si>
  <si>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</si>
  <si>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</si>
  <si>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</si>
  <si>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</si>
  <si>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</si>
  <si>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</si>
  <si>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</si>
  <si>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</si>
  <si>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</si>
  <si>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</si>
  <si>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</si>
  <si>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</si>
  <si>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</si>
  <si>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</si>
  <si>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</si>
  <si>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</si>
  <si>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</si>
  <si>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</si>
  <si>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</si>
  <si>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</si>
  <si>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</si>
  <si>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</si>
  <si>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</si>
  <si>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</si>
  <si>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</si>
  <si>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</si>
  <si>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</si>
  <si>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</si>
  <si>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</si>
  <si>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</si>
  <si>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</si>
  <si>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</si>
  <si>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</si>
  <si>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</si>
  <si>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</si>
  <si>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</si>
  <si>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</si>
  <si>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</si>
  <si>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</si>
  <si>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</si>
  <si>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</si>
  <si>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</si>
  <si>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</si>
  <si>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</si>
  <si>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</si>
  <si>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</si>
  <si>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</si>
  <si>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</si>
  <si>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</si>
  <si>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</si>
  <si>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</si>
  <si>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</si>
  <si>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</si>
  <si>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</si>
  <si>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</si>
  <si>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</si>
  <si>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</si>
  <si>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</si>
  <si>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</si>
  <si>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</si>
  <si>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</si>
  <si>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</si>
  <si>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</si>
  <si>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</si>
  <si>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</si>
  <si>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</si>
  <si>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</si>
  <si>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</si>
  <si>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</si>
  <si>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</si>
  <si>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</si>
  <si>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</si>
  <si>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</si>
  <si>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</si>
  <si>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</si>
  <si>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</si>
  <si>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</si>
  <si>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</si>
  <si>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</si>
  <si>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</si>
  <si>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</si>
  <si>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</si>
  <si>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</si>
  <si>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</si>
  <si>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</si>
  <si>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</si>
  <si>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</si>
  <si>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</si>
  <si>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</si>
  <si>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</si>
  <si>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</si>
  <si>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</si>
  <si>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</si>
  <si>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</si>
  <si>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</si>
  <si>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</si>
  <si>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</si>
  <si>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</si>
  <si>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</si>
  <si>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</si>
  <si>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</si>
  <si>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</si>
  <si>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</si>
  <si>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</si>
  <si>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</si>
  <si>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</si>
  <si>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</si>
  <si>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</si>
  <si>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</si>
  <si>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</si>
  <si>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</si>
  <si>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</si>
  <si>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</si>
  <si>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</si>
  <si>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</si>
  <si>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</si>
  <si>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</si>
  <si>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</si>
  <si>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</si>
  <si>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</si>
  <si>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</si>
  <si>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</si>
  <si>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</si>
  <si>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</si>
  <si>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</si>
  <si>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</si>
  <si>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</si>
  <si>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</si>
  <si>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</si>
  <si>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</si>
  <si>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</si>
  <si>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</si>
  <si>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</si>
  <si>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</si>
  <si>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</si>
  <si>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</si>
  <si>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</si>
  <si>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</si>
  <si>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</si>
  <si>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</si>
  <si>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</si>
  <si>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</si>
  <si>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</si>
  <si>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</si>
  <si>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</si>
  <si>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</si>
  <si>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</si>
  <si>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</si>
  <si>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</si>
  <si>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</si>
  <si>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</si>
  <si>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</si>
  <si>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</si>
  <si>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</si>
  <si>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</si>
  <si>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</si>
  <si>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</si>
  <si>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</si>
  <si>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</si>
  <si>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</si>
  <si>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</si>
  <si>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</si>
  <si>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</si>
  <si>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</si>
  <si>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</si>
  <si>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</si>
  <si>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</si>
  <si>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</si>
  <si>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</si>
  <si>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</si>
  <si>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</si>
  <si>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</si>
  <si>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</si>
  <si>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</si>
  <si>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</si>
  <si>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</si>
  <si>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</si>
  <si>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</si>
  <si>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</si>
  <si>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</si>
  <si>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</si>
  <si>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</si>
  <si>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</si>
  <si>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</si>
  <si>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</si>
  <si>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</si>
  <si>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</si>
  <si>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</si>
  <si>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</si>
  <si>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</si>
  <si>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</si>
  <si>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</si>
  <si>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</si>
  <si>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</si>
  <si>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</si>
  <si>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</si>
  <si>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</si>
  <si>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</si>
  <si>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</si>
  <si>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</si>
  <si>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</si>
  <si>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</si>
  <si>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</si>
  <si>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</si>
  <si>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</si>
  <si>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</si>
  <si>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</si>
  <si>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</si>
  <si>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</si>
  <si>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</si>
  <si>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</si>
  <si>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</si>
  <si>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</si>
  <si>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</si>
  <si>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</si>
  <si>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</si>
  <si>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</si>
  <si>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</si>
  <si>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</si>
  <si>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</si>
  <si>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</si>
  <si>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</si>
  <si>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</si>
  <si>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</si>
  <si>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</si>
  <si>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</si>
  <si>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</si>
  <si>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</si>
  <si>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</si>
  <si>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</si>
  <si>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</si>
  <si>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</si>
  <si>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</si>
  <si>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</si>
  <si>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</si>
  <si>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</si>
  <si>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</si>
  <si>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</si>
  <si>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</si>
  <si>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</si>
  <si>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</si>
  <si>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</si>
  <si>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</si>
  <si>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</si>
  <si>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</si>
  <si>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</si>
  <si>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</si>
  <si>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</si>
  <si>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</si>
  <si>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</si>
  <si>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</si>
  <si>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</si>
  <si>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</si>
  <si>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</si>
  <si>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</si>
  <si>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</si>
  <si>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</si>
  <si>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</si>
  <si>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</si>
  <si>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</si>
  <si>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</si>
  <si>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</si>
  <si>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</si>
  <si>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</si>
  <si>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</si>
  <si>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</si>
  <si>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</si>
  <si>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</si>
  <si>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</si>
  <si>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</si>
  <si>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</si>
  <si>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</si>
  <si>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</si>
  <si>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</si>
  <si>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</si>
  <si>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</si>
  <si>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</si>
  <si>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</si>
  <si>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</si>
  <si>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</si>
  <si>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</si>
  <si>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</si>
  <si>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</si>
  <si>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</si>
  <si>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</si>
  <si>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</si>
  <si>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</si>
  <si>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</si>
  <si>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</si>
  <si>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</si>
  <si>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</si>
  <si>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</si>
  <si>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</si>
  <si>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</si>
  <si>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</si>
  <si>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</si>
  <si>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</si>
  <si>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</si>
  <si>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</si>
  <si>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</si>
  <si>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</si>
  <si>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</si>
  <si>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</si>
  <si>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</si>
  <si>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</si>
  <si>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</si>
  <si>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</si>
  <si>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</si>
  <si>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</si>
  <si>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</si>
  <si>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</si>
  <si>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</si>
  <si>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</si>
  <si>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</si>
  <si>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</si>
  <si>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</si>
  <si>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</si>
  <si>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</si>
  <si>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</si>
  <si>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</si>
  <si>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</si>
  <si>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</si>
  <si>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</si>
  <si>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</si>
  <si>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</si>
  <si>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</si>
  <si>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</si>
  <si>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</si>
  <si>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</si>
  <si>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</si>
  <si>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</si>
  <si>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</si>
  <si>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</si>
  <si>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</si>
  <si>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</si>
  <si>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</si>
  <si>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</si>
  <si>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</si>
  <si>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</si>
  <si>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</si>
  <si>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</si>
  <si>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</si>
  <si>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</si>
  <si>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</si>
  <si>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</si>
  <si>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</si>
  <si>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</si>
  <si>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</si>
  <si>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</si>
  <si>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</si>
  <si>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</si>
  <si>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</si>
  <si>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</si>
  <si>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</si>
  <si>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</si>
  <si>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</si>
  <si>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</si>
  <si>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</si>
  <si>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</si>
  <si>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</si>
  <si>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</si>
  <si>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</si>
  <si>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</si>
  <si>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</si>
  <si>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</si>
  <si>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</si>
  <si>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</si>
  <si>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</si>
  <si>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</si>
  <si>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</si>
  <si>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</si>
  <si>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</si>
  <si>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</si>
  <si>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</si>
  <si>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</si>
  <si>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</si>
  <si>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</si>
  <si>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</si>
  <si>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</si>
  <si>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</si>
  <si>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</si>
  <si>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</si>
  <si>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</si>
  <si>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</si>
  <si>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</si>
  <si>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</si>
  <si>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</si>
  <si>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</si>
  <si>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</si>
  <si>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</si>
  <si>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</si>
  <si>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</si>
  <si>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</si>
  <si>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</si>
  <si>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</si>
  <si>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</si>
  <si>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</si>
  <si>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</si>
  <si>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</si>
  <si>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</si>
  <si>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</si>
  <si>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</si>
  <si>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</si>
  <si>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</si>
  <si>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</si>
  <si>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</si>
  <si>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</si>
  <si>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</si>
  <si>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</si>
  <si>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</si>
  <si>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</si>
  <si>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</si>
  <si>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</si>
  <si>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</si>
  <si>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</si>
  <si>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</si>
  <si>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</si>
  <si>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</si>
  <si>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</si>
  <si>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</si>
  <si>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</si>
  <si>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</si>
  <si>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</si>
  <si>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</si>
  <si>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</si>
  <si>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</si>
  <si>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</si>
  <si>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</si>
  <si>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</si>
  <si>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</si>
  <si>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</si>
  <si>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</si>
  <si>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</si>
  <si>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</si>
  <si>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</si>
  <si>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</si>
  <si>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</si>
  <si>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</si>
  <si>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</si>
  <si>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</si>
  <si>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</si>
  <si>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</si>
  <si>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</si>
  <si>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</si>
  <si>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</si>
  <si>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</si>
  <si>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</si>
  <si>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</si>
  <si>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</si>
  <si>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</si>
  <si>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</si>
  <si>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</si>
  <si>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</si>
  <si>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</si>
  <si>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</si>
  <si>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</si>
  <si>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</si>
  <si>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</si>
  <si>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</si>
  <si>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</si>
  <si>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</si>
  <si>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</si>
  <si>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</si>
  <si>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</si>
  <si>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</si>
  <si>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</si>
  <si>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</si>
  <si>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</si>
  <si>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</si>
  <si>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</si>
  <si>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</si>
  <si>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</si>
  <si>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</si>
  <si>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</si>
  <si>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</si>
  <si>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</si>
  <si>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</si>
  <si>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</si>
  <si>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</si>
  <si>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</si>
  <si>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</si>
  <si>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</si>
  <si>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</si>
  <si>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</si>
  <si>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</si>
  <si>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</si>
  <si>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</si>
  <si>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</si>
  <si>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</si>
  <si>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</si>
  <si>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</si>
  <si>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</si>
  <si>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</si>
  <si>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</si>
  <si>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</si>
  <si>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</si>
  <si>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</si>
  <si>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</si>
  <si>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</si>
  <si>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</si>
  <si>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</si>
  <si>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</si>
  <si>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</si>
  <si>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</si>
  <si>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</si>
  <si>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</si>
  <si>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</si>
  <si>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</si>
  <si>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</si>
  <si>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</si>
  <si>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</si>
  <si>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</si>
  <si>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</si>
  <si>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</si>
  <si>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</si>
  <si>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</si>
  <si>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</si>
  <si>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</si>
  <si>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</si>
  <si>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</si>
  <si>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</si>
  <si>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</si>
  <si>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</si>
  <si>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</si>
  <si>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</si>
  <si>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</si>
  <si>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</si>
  <si>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</si>
  <si>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</si>
  <si>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</si>
  <si>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</si>
  <si>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</si>
  <si>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</si>
  <si>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</si>
  <si>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</si>
  <si>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</si>
  <si>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</si>
  <si>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</si>
  <si>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</si>
  <si>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</si>
  <si>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</si>
  <si>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</si>
  <si>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</si>
  <si>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</si>
  <si>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</si>
  <si>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</si>
  <si>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</si>
  <si>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</si>
  <si>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</si>
  <si>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</si>
  <si>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</si>
  <si>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</si>
  <si>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</si>
  <si>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</si>
  <si>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</si>
  <si>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</si>
  <si>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</si>
  <si>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</si>
  <si>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</si>
  <si>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</si>
  <si>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</si>
  <si>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</si>
  <si>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</si>
  <si>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</si>
  <si>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</si>
  <si>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</si>
  <si>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</si>
  <si>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</si>
  <si>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</si>
  <si>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</si>
  <si>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</si>
  <si>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</si>
  <si>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</si>
  <si>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</si>
  <si>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</si>
  <si>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</si>
  <si>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</si>
  <si>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</si>
  <si>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</si>
  <si>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</si>
  <si>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</si>
  <si>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</si>
  <si>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</si>
  <si>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</si>
  <si>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</si>
  <si>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</si>
  <si>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</si>
  <si>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</si>
  <si>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</si>
  <si>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</si>
  <si>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</si>
  <si>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</si>
  <si>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</si>
  <si>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</si>
  <si>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</si>
  <si>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</si>
  <si>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</si>
  <si>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</si>
  <si>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</si>
  <si>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</si>
  <si>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</si>
  <si>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</si>
  <si>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</si>
  <si>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</si>
  <si>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</si>
  <si>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</si>
  <si>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</si>
  <si>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</si>
  <si>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</si>
  <si>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</si>
  <si>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</si>
  <si>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</si>
  <si>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</si>
  <si>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</si>
  <si>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</si>
  <si>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</si>
  <si>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</si>
  <si>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</si>
  <si>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</si>
  <si>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</si>
  <si>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</si>
  <si>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</si>
  <si>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</si>
  <si>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</si>
  <si>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</si>
  <si>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</si>
  <si>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</si>
  <si>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</si>
  <si>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</si>
  <si>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</si>
  <si>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</si>
  <si>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</si>
  <si>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</si>
  <si>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</si>
  <si>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</si>
  <si>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</si>
  <si>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</si>
  <si>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</si>
  <si>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</si>
  <si>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</si>
  <si>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</si>
  <si>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</si>
  <si>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</si>
  <si>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</si>
  <si>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</si>
  <si>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</si>
  <si>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</si>
  <si>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</si>
  <si>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</si>
  <si>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</si>
  <si>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</si>
  <si>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</si>
  <si>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</si>
  <si>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</si>
  <si>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</si>
  <si>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</si>
  <si>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</si>
  <si>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</si>
  <si>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</si>
  <si>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</si>
  <si>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</si>
  <si>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</si>
  <si>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</si>
  <si>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</si>
  <si>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</si>
  <si>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</si>
  <si>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</si>
  <si>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</si>
  <si>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</si>
  <si>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</si>
  <si>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</si>
  <si>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</si>
  <si>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</si>
  <si>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</si>
  <si>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</si>
  <si>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</si>
  <si>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</si>
  <si>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</si>
  <si>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</si>
  <si>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</si>
  <si>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</si>
  <si>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</si>
  <si>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</si>
  <si>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</si>
  <si>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</si>
  <si>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</si>
  <si>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</si>
  <si>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</si>
  <si>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</si>
  <si>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</si>
  <si>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</si>
  <si>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</si>
  <si>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</si>
  <si>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</si>
  <si>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</si>
  <si>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</si>
  <si>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</si>
  <si>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</si>
  <si>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</si>
  <si>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</si>
  <si>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</si>
  <si>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</si>
  <si>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</si>
  <si>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</si>
  <si>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</si>
  <si>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</si>
  <si>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</si>
  <si>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</si>
  <si>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</si>
  <si>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</si>
  <si>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</si>
  <si>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</si>
  <si>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</si>
  <si>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</si>
  <si>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</si>
  <si>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</si>
  <si>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</si>
  <si>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</si>
  <si>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</si>
  <si>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</si>
  <si>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</si>
  <si>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</si>
  <si>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</si>
  <si>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</si>
  <si>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</si>
  <si>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</si>
  <si>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</si>
  <si>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</si>
  <si>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</si>
  <si>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</si>
  <si>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</si>
  <si>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</si>
  <si>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</si>
  <si>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</si>
  <si>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</si>
  <si>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</si>
  <si>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</si>
  <si>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</si>
  <si>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</si>
  <si>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</si>
  <si>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</si>
  <si>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</si>
  <si>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</si>
  <si>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</si>
  <si>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</si>
  <si>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</si>
  <si>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</si>
  <si>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</si>
  <si>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</si>
  <si>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</si>
  <si>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</si>
  <si>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</si>
  <si>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</si>
  <si>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</si>
  <si>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</si>
  <si>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</si>
  <si>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</si>
  <si>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</si>
  <si>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</si>
  <si>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</si>
  <si>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</si>
  <si>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</si>
  <si>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</si>
  <si>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</si>
  <si>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</si>
  <si>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</si>
  <si>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</si>
  <si>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</si>
  <si>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</si>
  <si>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</si>
  <si>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</si>
  <si>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</si>
  <si>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</si>
  <si>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</si>
  <si>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</si>
  <si>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</si>
  <si>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</si>
  <si>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</si>
  <si>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</si>
  <si>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</si>
  <si>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</si>
  <si>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</si>
  <si>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</si>
  <si>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</si>
  <si>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</si>
  <si>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</si>
  <si>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</si>
  <si>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</si>
  <si>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</si>
  <si>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</si>
  <si>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</si>
  <si>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</si>
  <si>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</si>
  <si>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</si>
  <si>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</si>
  <si>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</si>
  <si>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</si>
  <si>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</si>
  <si>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</si>
  <si>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</si>
  <si>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</si>
  <si>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</si>
  <si>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</si>
  <si>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</si>
  <si>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</si>
  <si>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</si>
  <si>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</si>
  <si>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</si>
  <si>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</si>
  <si>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</si>
  <si>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</si>
  <si>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</si>
  <si>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</si>
  <si>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</si>
  <si>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</si>
  <si>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</si>
  <si>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</si>
  <si>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</si>
  <si>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</si>
  <si>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</si>
  <si>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</si>
  <si>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</si>
  <si>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</si>
  <si>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</si>
  <si>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</si>
  <si>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</si>
  <si>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</si>
  <si>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</si>
  <si>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</si>
  <si>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</si>
  <si>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</si>
  <si>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</si>
  <si>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</si>
  <si>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</si>
  <si>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</si>
  <si>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</si>
  <si>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</si>
  <si>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</si>
  <si>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</si>
  <si>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</si>
  <si>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</si>
  <si>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</si>
  <si>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</si>
  <si>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</si>
  <si>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</si>
  <si>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</si>
  <si>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</si>
  <si>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</si>
  <si>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</si>
  <si>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</si>
  <si>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</si>
  <si>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</si>
  <si>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05232000</t>
  </si>
  <si>
    <t>LE LEES</t>
  </si>
  <si>
    <t>LE GRAND LEES EN AMONT DE L'ADOUR</t>
  </si>
  <si>
    <t>IBMR190-05799</t>
  </si>
  <si>
    <t>Agence de l'Eau Adour Garonne</t>
  </si>
  <si>
    <t>41749411900056</t>
  </si>
  <si>
    <t>AQUABIO</t>
  </si>
  <si>
    <t>GAUCHE</t>
  </si>
  <si>
    <t>Anthony ANTOINE (Hydrobiologiste) - Mireia BERTOS-FORTIS (Autre)</t>
  </si>
  <si>
    <t>IBMR Standard</t>
  </si>
  <si>
    <t>BASSES EAUX</t>
  </si>
  <si>
    <t>ensoleille</t>
  </si>
  <si>
    <t>NULLE OU FAIBLE</t>
  </si>
  <si>
    <t>OUI</t>
  </si>
  <si>
    <t/>
  </si>
  <si>
    <t>Peu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</si>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</sst>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439020</v>
      </c>
      <c r="G10" s="97"/>
      <c r="H10" s="98"/>
    </row>
    <row r="11" spans="1:8" ht="15">
      <c r="A11" s="10" t="s">
        <v>2281</v>
      </c>
      <c r="B11" s="47">
        <v>43670</v>
      </c>
      <c r="D11" s="10" t="s">
        <v>2284</v>
      </c>
      <c r="E11" s="52">
        <v>6288343</v>
      </c>
      <c r="G11" s="97"/>
      <c r="H11" s="98"/>
    </row>
    <row r="12" spans="1:8" ht="15">
      <c r="A12" s="10" t="s">
        <v>2287</v>
      </c>
      <c r="B12" s="52" t="s">
        <v>5291</v>
      </c>
      <c r="D12" s="10" t="s">
        <v>2285</v>
      </c>
      <c r="E12" s="52">
        <v>439041</v>
      </c>
      <c r="G12" s="99"/>
      <c r="H12" s="100"/>
    </row>
    <row r="13" spans="1:5" ht="17.25" customHeight="1" thickBot="1">
      <c r="A13" s="2"/>
      <c r="B13" s="55"/>
      <c r="D13" s="10" t="s">
        <v>2286</v>
      </c>
      <c r="E13" s="52">
        <v>6288431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439020</v>
      </c>
    </row>
    <row r="18" spans="1:3" ht="15">
      <c r="A18" s="111"/>
      <c r="B18" s="49" t="s">
        <v>2271</v>
      </c>
      <c r="C18" s="61">
        <f>E11</f>
        <v>6288343</v>
      </c>
    </row>
    <row r="19" spans="1:2" ht="15">
      <c r="A19" s="3" t="s">
        <v>2063</v>
      </c>
      <c r="B19" s="29">
        <v>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27</v>
      </c>
      <c r="D35" s="28" t="s">
        <v>2288</v>
      </c>
      <c r="E35" s="32">
        <v>73</v>
      </c>
    </row>
    <row r="36" spans="1:5" s="7" customFormat="1" ht="15" customHeight="1">
      <c r="A36" s="5" t="s">
        <v>2113</v>
      </c>
      <c r="B36" s="30">
        <v>25</v>
      </c>
      <c r="C36" s="6"/>
      <c r="D36" s="8" t="s">
        <v>2112</v>
      </c>
      <c r="E36" s="30">
        <v>75</v>
      </c>
    </row>
    <row r="37" spans="1:5" s="7" customFormat="1" ht="15" customHeight="1">
      <c r="A37" s="5" t="s">
        <v>2111</v>
      </c>
      <c r="B37" s="30">
        <v>14.600000381469727</v>
      </c>
      <c r="C37" s="6"/>
      <c r="D37" s="8" t="s">
        <v>2110</v>
      </c>
      <c r="E37" s="30">
        <v>12.699999809265137</v>
      </c>
    </row>
    <row r="38" spans="1:5" s="7" customFormat="1" ht="15" customHeight="1">
      <c r="A38" s="5" t="s">
        <v>2115</v>
      </c>
      <c r="B38" s="30">
        <v>6</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4</v>
      </c>
    </row>
    <row r="67" spans="1:5" s="15" customFormat="1" ht="15">
      <c r="A67" s="3" t="s">
        <v>2087</v>
      </c>
      <c r="B67" s="9">
        <v>0</v>
      </c>
      <c r="C67" s="6"/>
      <c r="D67" s="10" t="s">
        <v>2087</v>
      </c>
      <c r="E67" s="9">
        <v>4</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2</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1931</v>
      </c>
      <c r="B97" s="20" t="str">
        <f>IF(A97="NEWCOD",IF(ISBLANK(G97),"renseigner le champ 'Nouveau taxon'",G97),VLOOKUP(A97,'Ref Taxo'!A:B,2,FALSE))</f>
        <v>Thorea</v>
      </c>
      <c r="C97" s="21">
        <f>IF(A97="NEWCOD",IF(ISBLANK(H97),"NoCod",H97),VLOOKUP(A97,'Ref Taxo'!A:D,4,FALSE))</f>
        <v>6085</v>
      </c>
      <c r="D97" s="34">
        <v>0</v>
      </c>
      <c r="E97" s="35">
        <v>0.009999999776482582</v>
      </c>
      <c r="F97" s="35" t="s">
        <v>2294</v>
      </c>
      <c r="G97" s="77"/>
      <c r="H97" s="78"/>
    </row>
    <row r="98" spans="1:8" ht="15">
      <c r="A98" s="33" t="s">
        <v>868</v>
      </c>
      <c r="B98" s="20" t="str">
        <f>IF(A98="NEWCOD",IF(ISBLANK(G98),"renseigner le champ 'Nouveau taxon'",G98),VLOOKUP(A98,'Ref Taxo'!A:B,2,FALSE))</f>
        <v>Hydrodictyon</v>
      </c>
      <c r="C98" s="21">
        <f>IF(A98="NEWCOD",IF(ISBLANK(H98),"NoCod",H98),VLOOKUP(A98,'Ref Taxo'!A:D,4,FALSE))</f>
        <v>5686</v>
      </c>
      <c r="D98" s="34">
        <v>0</v>
      </c>
      <c r="E98" s="35">
        <v>0.009999999776482582</v>
      </c>
      <c r="F98" s="35" t="s">
        <v>2294</v>
      </c>
      <c r="G98" s="79"/>
      <c r="H98" s="80"/>
    </row>
    <row r="99" spans="1:8" ht="15">
      <c r="A99" s="33" t="s">
        <v>1680</v>
      </c>
      <c r="B99" s="20" t="str">
        <f>IF(A99="NEWCOD",IF(ISBLANK(G99),"renseigner le champ 'Nouveau taxon'",G99),VLOOKUP(A99,'Ref Taxo'!A:B,2,FALSE))</f>
        <v>Rorippa amphibia</v>
      </c>
      <c r="C99" s="21">
        <f>IF(A99="NEWCOD",IF(ISBLANK(H99),"NoCod",H99),VLOOKUP(A99,'Ref Taxo'!A:D,4,FALSE))</f>
        <v>1765</v>
      </c>
      <c r="D99" s="34">
        <v>0</v>
      </c>
      <c r="E99" s="35">
        <v>0.009999999776482582</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v>
      </c>
      <c r="E100" s="35">
        <v>0.009999999776482582</v>
      </c>
      <c r="F100" s="35" t="s">
        <v>2294</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v>
      </c>
      <c r="E101" s="35">
        <v>0.009999999776482582</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v>
      </c>
      <c r="E102" s="35">
        <v>0.009999999776482582</v>
      </c>
      <c r="F102" s="35" t="s">
        <v>2294</v>
      </c>
      <c r="G102" s="79"/>
      <c r="H102" s="80"/>
    </row>
    <row r="103" spans="1:8" ht="15">
      <c r="A103" s="33" t="s">
        <v>807</v>
      </c>
      <c r="B103" s="20" t="str">
        <f>IF(A103="NEWCOD",IF(ISBLANK(G103),"renseigner le champ 'Nouveau taxon'",G103),VLOOKUP(A103,'Ref Taxo'!A:B,2,FALSE))</f>
        <v>Glyceria</v>
      </c>
      <c r="C103" s="21">
        <f>IF(A103="NEWCOD",IF(ISBLANK(H103),"NoCod",H103),VLOOKUP(A103,'Ref Taxo'!A:D,4,FALSE))</f>
        <v>1562</v>
      </c>
      <c r="D103" s="34">
        <v>0</v>
      </c>
      <c r="E103" s="35">
        <v>0.009999999776482582</v>
      </c>
      <c r="F103" s="35" t="s">
        <v>2294</v>
      </c>
      <c r="G103" s="79"/>
      <c r="H103" s="80"/>
    </row>
    <row r="104" spans="1:8" ht="15">
      <c r="A104" s="33" t="s">
        <v>1616</v>
      </c>
      <c r="B104" s="20" t="str">
        <f>IF(A104="NEWCOD",IF(ISBLANK(G104),"renseigner le champ 'Nouveau taxon'",G104),VLOOKUP(A104,'Ref Taxo'!A:B,2,FALSE))</f>
        <v>Ranunculus repens</v>
      </c>
      <c r="C104" s="21">
        <f>IF(A104="NEWCOD",IF(ISBLANK(H104),"NoCod",H104),VLOOKUP(A104,'Ref Taxo'!A:D,4,FALSE))</f>
        <v>1910</v>
      </c>
      <c r="D104" s="34">
        <v>0</v>
      </c>
      <c r="E104" s="35">
        <v>0.009999999776482582</v>
      </c>
      <c r="F104" s="35" t="s">
        <v>2294</v>
      </c>
      <c r="G104" s="79"/>
      <c r="H104" s="80"/>
    </row>
    <row r="105" spans="1:8" ht="15">
      <c r="A105" s="33" t="s">
        <v>2010</v>
      </c>
      <c r="B105" s="20" t="str">
        <f>IF(A105="NEWCOD",IF(ISBLANK(G105),"renseigner le champ 'Nouveau taxon'",G105),VLOOKUP(A105,'Ref Taxo'!A:B,2,FALSE))</f>
        <v>Veronica anagallis-aquatica</v>
      </c>
      <c r="C105" s="21">
        <f>IF(A105="NEWCOD",IF(ISBLANK(H105),"NoCod",H105),VLOOKUP(A105,'Ref Taxo'!A:D,4,FALSE))</f>
        <v>1955</v>
      </c>
      <c r="D105" s="34">
        <v>0</v>
      </c>
      <c r="E105" s="35">
        <v>0.009999999776482582</v>
      </c>
      <c r="F105" s="35" t="s">
        <v>2294</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0.009999999776482582</v>
      </c>
      <c r="E106" s="35">
        <v>0.009999999776482582</v>
      </c>
      <c r="F106" s="35" t="s">
        <v>2294</v>
      </c>
      <c r="G106" s="79"/>
      <c r="H106" s="80"/>
    </row>
    <row r="107" spans="1:8" ht="15">
      <c r="A107" s="33" t="s">
        <v>702</v>
      </c>
      <c r="B107" s="20" t="str">
        <f>IF(A107="NEWCOD",IF(ISBLANK(G107),"renseigner le champ 'Nouveau taxon'",G107),VLOOKUP(A107,'Ref Taxo'!A:B,2,FALSE))</f>
        <v>Eurhynchium</v>
      </c>
      <c r="C107" s="21">
        <f>IF(A107="NEWCOD",IF(ISBLANK(H107),"NoCod",H107),VLOOKUP(A107,'Ref Taxo'!A:D,4,FALSE))</f>
        <v>1262</v>
      </c>
      <c r="D107" s="34">
        <v>0.009999999776482582</v>
      </c>
      <c r="E107" s="35">
        <v>0.009999999776482582</v>
      </c>
      <c r="F107" s="35" t="s">
        <v>2294</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v>0.009999999776482582</v>
      </c>
      <c r="E108" s="35">
        <v>0.009999999776482582</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0.009999999776482582</v>
      </c>
      <c r="E109" s="35">
        <v>0</v>
      </c>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0.009999999776482582</v>
      </c>
      <c r="E110" s="35">
        <v>0.009999999776482582</v>
      </c>
      <c r="F110" s="35" t="s">
        <v>2294</v>
      </c>
      <c r="G110" s="79"/>
      <c r="H110" s="80"/>
    </row>
    <row r="111" spans="1:8" ht="15">
      <c r="A111" s="33" t="s">
        <v>122</v>
      </c>
      <c r="B111" s="20" t="str">
        <f>IF(A111="NEWCOD",IF(ISBLANK(G111),"renseigner le champ 'Nouveau taxon'",G111),VLOOKUP(A111,'Ref Taxo'!A:B,2,FALSE))</f>
        <v>Bangia</v>
      </c>
      <c r="C111" s="21">
        <f>IF(A111="NEWCOD",IF(ISBLANK(H111),"NoCod",H111),VLOOKUP(A111,'Ref Taxo'!A:D,4,FALSE))</f>
        <v>1153</v>
      </c>
      <c r="D111" s="34">
        <v>0.009999999776482582</v>
      </c>
      <c r="E111" s="35">
        <v>0.009999999776482582</v>
      </c>
      <c r="F111" s="35" t="s">
        <v>5304</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0.009999999776482582</v>
      </c>
      <c r="E112" s="35">
        <v>0.009999999776482582</v>
      </c>
      <c r="F112" s="35" t="s">
        <v>2294</v>
      </c>
      <c r="G112" s="79"/>
      <c r="H112" s="80"/>
    </row>
    <row r="113" spans="1:8" ht="15">
      <c r="A113" s="33" t="s">
        <v>1130</v>
      </c>
      <c r="B113" s="20" t="str">
        <f>IF(A113="NEWCOD",IF(ISBLANK(G113),"renseigner le champ 'Nouveau taxon'",G113),VLOOKUP(A113,'Ref Taxo'!A:B,2,FALSE))</f>
        <v>Melosira</v>
      </c>
      <c r="C113" s="21">
        <f>IF(A113="NEWCOD",IF(ISBLANK(H113),"NoCod",H113),VLOOKUP(A113,'Ref Taxo'!A:D,4,FALSE))</f>
        <v>8714</v>
      </c>
      <c r="D113" s="34">
        <v>0.009999999776482582</v>
      </c>
      <c r="E113" s="35">
        <v>0.009999999776482582</v>
      </c>
      <c r="F113" s="35" t="s">
        <v>2294</v>
      </c>
      <c r="G113" s="79"/>
      <c r="H113" s="80"/>
    </row>
    <row r="114" spans="1:8" ht="15">
      <c r="A114" s="33" t="s">
        <v>2013</v>
      </c>
      <c r="B114" s="20" t="str">
        <f>IF(A114="NEWCOD",IF(ISBLANK(G114),"renseigner le champ 'Nouveau taxon'",G114),VLOOKUP(A114,'Ref Taxo'!A:B,2,FALSE))</f>
        <v>Veronica beccabunga</v>
      </c>
      <c r="C114" s="21">
        <f>IF(A114="NEWCOD",IF(ISBLANK(H114),"NoCod",H114),VLOOKUP(A114,'Ref Taxo'!A:D,4,FALSE))</f>
        <v>1957</v>
      </c>
      <c r="D114" s="34">
        <v>0.009999999776482582</v>
      </c>
      <c r="E114" s="35">
        <v>0.009999999776482582</v>
      </c>
      <c r="F114" s="35" t="s">
        <v>2294</v>
      </c>
      <c r="G114" s="79"/>
      <c r="H114" s="80"/>
    </row>
    <row r="115" spans="1:8" ht="15">
      <c r="A115" s="33" t="s">
        <v>1902</v>
      </c>
      <c r="B115" s="20" t="str">
        <f>IF(A115="NEWCOD",IF(ISBLANK(G115),"renseigner le champ 'Nouveau taxon'",G115),VLOOKUP(A115,'Ref Taxo'!A:B,2,FALSE))</f>
        <v>Stigeoclonium</v>
      </c>
      <c r="C115" s="21">
        <f>IF(A115="NEWCOD",IF(ISBLANK(H115),"NoCod",H115),VLOOKUP(A115,'Ref Taxo'!A:D,4,FALSE))</f>
        <v>1119</v>
      </c>
      <c r="D115" s="34">
        <v>0.009999999776482582</v>
      </c>
      <c r="E115" s="35">
        <v>0</v>
      </c>
      <c r="F115" s="35" t="s">
        <v>2294</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0.009999999776482582</v>
      </c>
      <c r="E116" s="35">
        <v>0.009999999776482582</v>
      </c>
      <c r="F116" s="35" t="s">
        <v>2294</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0.009999999776482582</v>
      </c>
      <c r="E117" s="35">
        <v>0.009999999776482582</v>
      </c>
      <c r="F117" s="35" t="s">
        <v>5304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0.009999999776482582</v>
      </c>
      <c r="E118" s="35">
        <v>0.009999999776482582</v>
      </c>
      <c r="F118" s="35" t="s">
        <v>2294</v>
      </c>
      <c r="G118" s="79"/>
      <c r="H118" s="80"/>
    </row>
    <row r="119" spans="1:8" ht="15">
      <c r="A119" s="33" t="s">
        <v>1322</v>
      </c>
      <c r="B119" s="20" t="str">
        <f>IF(A119="NEWCOD",IF(ISBLANK(G119),"renseigner le champ 'Nouveau taxon'",G119),VLOOKUP(A119,'Ref Taxo'!A:B,2,FALSE))</f>
        <v xml:space="preserve">Paralemanea </v>
      </c>
      <c r="C119" s="21">
        <f>IF(A119="NEWCOD",IF(ISBLANK(H119),"NoCod",H119),VLOOKUP(A119,'Ref Taxo'!A:D,4,FALSE))</f>
        <v>31566</v>
      </c>
      <c r="D119" s="34">
        <v>0.009999999776482582</v>
      </c>
      <c r="E119" s="35">
        <v>0</v>
      </c>
      <c r="F119" s="35" t="s">
        <v>2294</v>
      </c>
      <c r="G119" s="79"/>
      <c r="H119" s="80"/>
    </row>
    <row r="120" spans="1:8" ht="15">
      <c r="A120" s="33" t="s">
        <v>528</v>
      </c>
      <c r="B120" s="20" t="str">
        <f>IF(A120="NEWCOD",IF(ISBLANK(G120),"renseigner le champ 'Nouveau taxon'",G120),VLOOKUP(A120,'Ref Taxo'!A:B,2,FALSE))</f>
        <v>Diatoma</v>
      </c>
      <c r="C120" s="21">
        <f>IF(A120="NEWCOD",IF(ISBLANK(H120),"NoCod",H120),VLOOKUP(A120,'Ref Taxo'!A:D,4,FALSE))</f>
        <v>6627</v>
      </c>
      <c r="D120" s="34">
        <v>0.4000000059604645</v>
      </c>
      <c r="E120" s="35">
        <v>0.800000011920929</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0.6000000238418579</v>
      </c>
      <c r="E121" s="35">
        <v>1.2999999523162842</v>
      </c>
      <c r="F121" s="35" t="s">
        <v>2294</v>
      </c>
      <c r="G121" s="79"/>
      <c r="H121" s="80"/>
    </row>
    <row r="122" spans="1:8" ht="15">
      <c r="A122" s="33" t="s">
        <v>842</v>
      </c>
      <c r="B122" s="20" t="str">
        <f>IF(A122="NEWCOD",IF(ISBLANK(G122),"renseigner le champ 'Nouveau taxon'",G122),VLOOKUP(A122,'Ref Taxo'!A:B,2,FALSE))</f>
        <v>Hildenbrandia</v>
      </c>
      <c r="C122" s="21">
        <f>IF(A122="NEWCOD",IF(ISBLANK(H122),"NoCod",H122),VLOOKUP(A122,'Ref Taxo'!A:D,4,FALSE))</f>
        <v>1157</v>
      </c>
      <c r="D122" s="34">
        <v>5</v>
      </c>
      <c r="E122" s="35">
        <v>0.009999999776482582</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2020-01-31T08:54:34Z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