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<sst xmlns="http://schemas.openxmlformats.org/spreadsheetml/2006/main" count="6475" uniqueCount="5304">
  <si>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</si>
  <si>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</si>
  <si>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</si>
  <si>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</si>
  <si>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</si>
  <si>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</si>
  <si>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</si>
  <si>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</si>
  <si>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</si>
  <si>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</si>
  <si>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</si>
  <si>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</si>
  <si>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</si>
  <si>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</si>
  <si>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</si>
  <si>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</si>
  <si>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</si>
  <si>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</si>
  <si>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</si>
  <si>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</si>
  <si>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</si>
  <si>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</si>
  <si>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</si>
  <si>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</si>
  <si>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</si>
  <si>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</si>
  <si>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</si>
  <si>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</si>
  <si>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</si>
  <si>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</si>
  <si>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</si>
  <si>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</si>
  <si>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</si>
  <si>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</si>
  <si>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</si>
  <si>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</si>
  <si>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</si>
  <si>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</si>
  <si>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</si>
  <si>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</si>
  <si>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</si>
  <si>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</si>
  <si>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</si>
  <si>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</si>
  <si>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</si>
  <si>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</si>
  <si>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</si>
  <si>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</si>
  <si>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</si>
  <si>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</si>
  <si>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</si>
  <si>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</si>
  <si>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</si>
  <si>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</si>
  <si>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</si>
  <si>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</si>
  <si>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</si>
  <si>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</si>
  <si>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</si>
  <si>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</si>
  <si>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</si>
  <si>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</si>
  <si>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</si>
  <si>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</si>
  <si>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</si>
  <si>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</si>
  <si>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</si>
  <si>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</si>
  <si>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</si>
  <si>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</si>
  <si>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</si>
  <si>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</si>
  <si>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</si>
  <si>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</si>
  <si>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</si>
  <si>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</si>
  <si>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</si>
  <si>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</si>
  <si>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</si>
  <si>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</si>
  <si>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</si>
  <si>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</si>
  <si>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</si>
  <si>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</si>
  <si>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</si>
  <si>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</si>
  <si>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</si>
  <si>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</si>
  <si>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</si>
  <si>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</si>
  <si>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</si>
  <si>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</si>
  <si>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</si>
  <si>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</si>
  <si>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</si>
  <si>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</si>
  <si>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</si>
  <si>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</si>
  <si>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</si>
  <si>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</si>
  <si>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</si>
  <si>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</si>
  <si>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</si>
  <si>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</si>
  <si>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</si>
  <si>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</si>
  <si>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</si>
  <si>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</si>
  <si>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</si>
  <si>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</si>
  <si>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</si>
  <si>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</si>
  <si>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</si>
  <si>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</si>
  <si>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</si>
  <si>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</si>
  <si>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</si>
  <si>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</si>
  <si>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</si>
  <si>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</si>
  <si>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</si>
  <si>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</si>
  <si>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</si>
  <si>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</si>
  <si>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</si>
  <si>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</si>
  <si>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</si>
  <si>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</si>
  <si>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</si>
  <si>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</si>
  <si>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</si>
  <si>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</si>
  <si>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</si>
  <si>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</si>
  <si>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</si>
  <si>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</si>
  <si>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</si>
  <si>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</si>
  <si>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</si>
  <si>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</si>
  <si>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</si>
  <si>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</si>
  <si>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</si>
  <si>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</si>
  <si>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</si>
  <si>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</si>
  <si>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</si>
  <si>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</si>
  <si>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</si>
  <si>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</si>
  <si>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</si>
  <si>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</si>
  <si>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</si>
  <si>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</si>
  <si>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</si>
  <si>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</si>
  <si>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</si>
  <si>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</si>
  <si>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</si>
  <si>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</si>
  <si>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</si>
  <si>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</si>
  <si>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</si>
  <si>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</si>
  <si>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</si>
  <si>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</si>
  <si>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</si>
  <si>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</si>
  <si>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</si>
  <si>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</si>
  <si>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</si>
  <si>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</si>
  <si>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</si>
  <si>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</si>
  <si>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</si>
  <si>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</si>
  <si>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</si>
  <si>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</si>
  <si>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</si>
  <si>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</si>
  <si>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</si>
  <si>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</si>
  <si>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</si>
  <si>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</si>
  <si>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</si>
  <si>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</si>
  <si>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</si>
  <si>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</si>
  <si>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</si>
  <si>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</si>
  <si>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</si>
  <si>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</si>
  <si>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</si>
  <si>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</si>
  <si>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</si>
  <si>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</si>
  <si>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</si>
  <si>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</si>
  <si>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</si>
  <si>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</si>
  <si>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</si>
  <si>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</si>
  <si>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</si>
  <si>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</si>
  <si>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</si>
  <si>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</si>
  <si>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</si>
  <si>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</si>
  <si>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</si>
  <si>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</si>
  <si>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</si>
  <si>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</si>
  <si>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</si>
  <si>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</si>
  <si>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</si>
  <si>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</si>
  <si>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</si>
  <si>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</si>
  <si>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</si>
  <si>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</si>
  <si>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</si>
  <si>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</si>
  <si>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</si>
  <si>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</si>
  <si>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</si>
  <si>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</si>
  <si>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</si>
  <si>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</si>
  <si>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</si>
  <si>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</si>
  <si>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</si>
  <si>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</si>
  <si>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</si>
  <si>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</si>
  <si>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</si>
  <si>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</si>
  <si>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</si>
  <si>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</si>
  <si>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</si>
  <si>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</si>
  <si>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</si>
  <si>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</si>
  <si>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</si>
  <si>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</si>
  <si>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</si>
  <si>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</si>
  <si>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</si>
  <si>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</si>
  <si>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</si>
  <si>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</si>
  <si>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</si>
  <si>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</si>
  <si>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</si>
  <si>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</si>
  <si>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</si>
  <si>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</si>
  <si>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</si>
  <si>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</si>
  <si>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</si>
  <si>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</si>
  <si>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</si>
  <si>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</si>
  <si>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</si>
  <si>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</si>
  <si>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</si>
  <si>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</si>
  <si>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</si>
  <si>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</si>
  <si>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</si>
  <si>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</si>
  <si>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</si>
  <si>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</si>
  <si>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</si>
  <si>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</si>
  <si>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</si>
  <si>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</si>
  <si>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</si>
  <si>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</si>
  <si>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</si>
  <si>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</si>
  <si>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</si>
  <si>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</si>
  <si>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</si>
  <si>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</si>
  <si>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</si>
  <si>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</si>
  <si>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</si>
  <si>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</si>
  <si>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</si>
  <si>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</si>
  <si>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</si>
  <si>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</si>
  <si>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</si>
  <si>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</si>
  <si>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</si>
  <si>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</si>
  <si>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</si>
  <si>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</si>
  <si>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</si>
  <si>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</si>
  <si>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</si>
  <si>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</si>
  <si>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</si>
  <si>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</si>
  <si>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</si>
  <si>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</si>
  <si>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</si>
  <si>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</si>
  <si>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</si>
  <si>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</si>
  <si>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</si>
  <si>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</si>
  <si>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</si>
  <si>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</si>
  <si>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</si>
  <si>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</si>
  <si>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</si>
  <si>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</si>
  <si>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</si>
  <si>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</si>
  <si>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</si>
  <si>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</si>
  <si>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</si>
  <si>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</si>
  <si>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</si>
  <si>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</si>
  <si>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</si>
  <si>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</si>
  <si>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</si>
  <si>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</si>
  <si>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</si>
  <si>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</si>
  <si>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</si>
  <si>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</si>
  <si>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</si>
  <si>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</si>
  <si>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</si>
  <si>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</si>
  <si>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</si>
  <si>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</si>
  <si>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</si>
  <si>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</si>
  <si>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</si>
  <si>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</si>
  <si>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</si>
  <si>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</si>
  <si>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</si>
  <si>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</si>
  <si>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</si>
  <si>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</si>
  <si>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</si>
  <si>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</si>
  <si>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</si>
  <si>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</si>
  <si>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</si>
  <si>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</si>
  <si>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</si>
  <si>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</si>
  <si>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</si>
  <si>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</si>
  <si>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</si>
  <si>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</si>
  <si>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</si>
  <si>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</si>
  <si>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</si>
  <si>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</si>
  <si>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</si>
  <si>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</si>
  <si>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</si>
  <si>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</si>
  <si>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</si>
  <si>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</si>
  <si>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</si>
  <si>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</si>
  <si>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</si>
  <si>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</si>
  <si>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</si>
  <si>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</si>
  <si>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</si>
  <si>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</si>
  <si>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</si>
  <si>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</si>
  <si>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</si>
  <si>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</si>
  <si>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</si>
  <si>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</si>
  <si>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</si>
  <si>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</si>
  <si>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</si>
  <si>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</si>
  <si>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</si>
  <si>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</si>
  <si>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</si>
  <si>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</si>
  <si>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</si>
  <si>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</si>
  <si>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</si>
  <si>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</si>
  <si>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</si>
  <si>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</si>
  <si>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</si>
  <si>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</si>
  <si>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</si>
  <si>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</si>
  <si>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</si>
  <si>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</si>
  <si>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</si>
  <si>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</si>
  <si>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</si>
  <si>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</si>
  <si>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</si>
  <si>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</si>
  <si>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</si>
  <si>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</si>
  <si>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</si>
  <si>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</si>
  <si>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</si>
  <si>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</si>
  <si>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</si>
  <si>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</si>
  <si>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</si>
  <si>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</si>
  <si>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</si>
  <si>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</si>
  <si>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</si>
  <si>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</si>
  <si>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</si>
  <si>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</si>
  <si>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</si>
  <si>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</si>
  <si>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</si>
  <si>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</si>
  <si>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</si>
  <si>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</si>
  <si>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</si>
  <si>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</si>
  <si>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</si>
  <si>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</si>
  <si>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</si>
  <si>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</si>
  <si>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</si>
  <si>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</si>
  <si>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</si>
  <si>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</si>
  <si>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</si>
  <si>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</si>
  <si>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</si>
  <si>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</si>
  <si>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</si>
  <si>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</si>
  <si>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</si>
  <si>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</si>
  <si>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</si>
  <si>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</si>
  <si>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</si>
  <si>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</si>
  <si>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</si>
  <si>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</si>
  <si>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</si>
  <si>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</si>
  <si>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</si>
  <si>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</si>
  <si>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</si>
  <si>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</si>
  <si>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</si>
  <si>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</si>
  <si>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</si>
  <si>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</si>
  <si>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</si>
  <si>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</si>
  <si>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</si>
  <si>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</si>
  <si>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</si>
  <si>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</si>
  <si>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</si>
  <si>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</si>
  <si>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</si>
  <si>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</si>
  <si>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</si>
  <si>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</si>
  <si>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</si>
  <si>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</si>
  <si>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</si>
  <si>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</si>
  <si>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</si>
  <si>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</si>
  <si>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</si>
  <si>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</si>
  <si>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</si>
  <si>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</si>
  <si>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</si>
  <si>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</si>
  <si>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</si>
  <si>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</si>
  <si>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</si>
  <si>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</si>
  <si>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</si>
  <si>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</si>
  <si>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</si>
  <si>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</si>
  <si>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</si>
  <si>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</si>
  <si>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</si>
  <si>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</si>
  <si>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</si>
  <si>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</si>
  <si>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</si>
  <si>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</si>
  <si>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</si>
  <si>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</si>
  <si>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</si>
  <si>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</si>
  <si>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</si>
  <si>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</si>
  <si>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</si>
  <si>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</si>
  <si>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</si>
  <si>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</si>
  <si>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</si>
  <si>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</si>
  <si>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</si>
  <si>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</si>
  <si>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</si>
  <si>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</si>
  <si>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</si>
  <si>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</si>
  <si>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</si>
  <si>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</si>
  <si>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</si>
  <si>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</si>
  <si>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</si>
  <si>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</si>
  <si>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</si>
  <si>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</si>
  <si>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</si>
  <si>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</si>
  <si>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</si>
  <si>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</si>
  <si>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</si>
  <si>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</si>
  <si>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</si>
  <si>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</si>
  <si>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</si>
  <si>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</si>
  <si>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</si>
  <si>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</si>
  <si>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</si>
  <si>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</si>
  <si>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</si>
  <si>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</si>
  <si>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</si>
  <si>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</si>
  <si>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</si>
  <si>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</si>
  <si>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</si>
  <si>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</si>
  <si>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</si>
  <si>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</si>
  <si>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</si>
  <si>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</si>
  <si>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</si>
  <si>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</si>
  <si>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</si>
  <si>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</si>
  <si>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</si>
  <si>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</si>
  <si>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</si>
  <si>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</si>
  <si>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</si>
  <si>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</si>
  <si>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</si>
  <si>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</si>
  <si>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</si>
  <si>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</si>
  <si>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</si>
  <si>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</si>
  <si>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</si>
  <si>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</si>
  <si>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</si>
  <si>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</si>
  <si>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</si>
  <si>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</si>
  <si>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</si>
  <si>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</si>
  <si>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</si>
  <si>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</si>
  <si>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</si>
  <si>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</si>
  <si>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</si>
  <si>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</si>
  <si>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</si>
  <si>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</si>
  <si>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</si>
  <si>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</si>
  <si>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</si>
  <si>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</si>
  <si>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</si>
  <si>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</si>
  <si>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</si>
  <si>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</si>
  <si>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</si>
  <si>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</si>
  <si>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</si>
  <si>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</si>
  <si>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</si>
  <si>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</si>
  <si>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</si>
  <si>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</si>
  <si>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</si>
  <si>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</si>
  <si>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</si>
  <si>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</si>
  <si>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</si>
  <si>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</si>
  <si>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</si>
  <si>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</si>
  <si>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</si>
  <si>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</si>
  <si>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</si>
  <si>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</si>
  <si>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</si>
  <si>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</si>
  <si>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</si>
  <si>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</si>
  <si>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</si>
  <si>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</si>
  <si>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</si>
  <si>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</si>
  <si>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</si>
  <si>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</si>
  <si>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</si>
  <si>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</si>
  <si>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</si>
  <si>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</si>
  <si>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</si>
  <si>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</si>
  <si>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</si>
  <si>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</si>
  <si>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</si>
  <si>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</si>
  <si>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</si>
  <si>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</si>
  <si>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</si>
  <si>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</si>
  <si>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</si>
  <si>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</si>
  <si>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</si>
  <si>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</si>
  <si>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</si>
  <si>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</si>
  <si>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</si>
  <si>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</si>
  <si>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</si>
  <si>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</si>
  <si>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</si>
  <si>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</si>
  <si>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</si>
  <si>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</si>
  <si>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</si>
  <si>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</si>
  <si>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</si>
  <si>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</si>
  <si>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</si>
  <si>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</si>
  <si>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</si>
  <si>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</si>
  <si>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</si>
  <si>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</si>
  <si>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</si>
  <si>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</si>
  <si>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</si>
  <si>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</si>
  <si>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</si>
  <si>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</si>
  <si>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</si>
  <si>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</si>
  <si>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</si>
  <si>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</si>
  <si>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</si>
  <si>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</si>
  <si>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</si>
  <si>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</si>
  <si>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</si>
  <si>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</si>
  <si>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</si>
  <si>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</si>
  <si>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</si>
  <si>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</si>
  <si>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</si>
  <si>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</si>
  <si>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</si>
  <si>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</si>
  <si>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</si>
  <si>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</si>
  <si>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</si>
  <si>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</si>
  <si>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</si>
  <si>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</si>
  <si>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</si>
  <si>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</si>
  <si>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</si>
  <si>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</si>
  <si>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</si>
  <si>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</si>
  <si>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</si>
  <si>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</si>
  <si>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</si>
  <si>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</si>
  <si>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</si>
  <si>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</si>
  <si>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</si>
  <si>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</si>
  <si>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</si>
  <si>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</si>
  <si>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</si>
  <si>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</si>
  <si>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</si>
  <si>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</si>
  <si>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</si>
  <si>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</si>
  <si>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</si>
  <si>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</si>
  <si>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</si>
  <si>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</si>
  <si>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</si>
  <si>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</si>
  <si>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</si>
  <si>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</si>
  <si>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</si>
  <si>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</si>
  <si>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</si>
  <si>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</si>
  <si>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</si>
  <si>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</si>
  <si>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</si>
  <si>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</si>
  <si>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</si>
  <si>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</si>
  <si>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</si>
  <si>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</si>
  <si>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</si>
  <si>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</si>
  <si>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</si>
  <si>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</si>
  <si>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</si>
  <si>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</si>
  <si>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</si>
  <si>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</si>
  <si>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</si>
  <si>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</si>
  <si>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</si>
  <si>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</si>
  <si>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</si>
  <si>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</si>
  <si>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</si>
  <si>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</si>
  <si>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</si>
  <si>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</si>
  <si>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</si>
  <si>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</si>
  <si>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</si>
  <si>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</si>
  <si>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</si>
  <si>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</si>
  <si>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</si>
  <si>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</si>
  <si>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</si>
  <si>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</si>
  <si>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</si>
  <si>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</si>
  <si>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</si>
  <si>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</si>
  <si>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</si>
  <si>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</si>
  <si>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</si>
  <si>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</si>
  <si>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</si>
  <si>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</si>
  <si>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</si>
  <si>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</si>
  <si>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</si>
  <si>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</si>
  <si>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</si>
  <si>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</si>
  <si>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</si>
  <si>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</si>
  <si>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</si>
  <si>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</si>
  <si>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</si>
  <si>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</si>
  <si>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</si>
  <si>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</si>
  <si>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</si>
  <si>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</si>
  <si>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</si>
  <si>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</si>
  <si>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</si>
  <si>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</si>
  <si>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</si>
  <si>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</si>
  <si>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</si>
  <si>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</si>
  <si>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</si>
  <si>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</si>
  <si>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</si>
  <si>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</si>
  <si>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</si>
  <si>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</si>
  <si>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</si>
  <si>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</si>
  <si>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</si>
  <si>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</si>
  <si>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</si>
  <si>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</si>
  <si>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</si>
  <si>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</si>
  <si>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</si>
  <si>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</si>
  <si>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</si>
  <si>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</si>
  <si>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</si>
  <si>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</si>
  <si>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</si>
  <si>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</si>
  <si>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</si>
  <si>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</si>
  <si>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</si>
  <si>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</si>
  <si>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</si>
  <si>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</si>
  <si>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</si>
  <si>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</si>
  <si>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</si>
  <si>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</si>
  <si>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</si>
  <si>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</si>
  <si>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</si>
  <si>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</si>
  <si>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</si>
  <si>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</si>
  <si>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</si>
  <si>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</si>
  <si>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</si>
  <si>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</si>
  <si>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</si>
  <si>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</si>
  <si>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</si>
  <si>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</si>
  <si>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</si>
  <si>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</si>
  <si>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</si>
  <si>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</si>
  <si>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</si>
  <si>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</si>
  <si>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</si>
  <si>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</si>
  <si>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</si>
  <si>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</si>
  <si>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</si>
  <si>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</si>
  <si>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</si>
  <si>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</si>
  <si>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</si>
  <si>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</si>
  <si>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</si>
  <si>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</si>
  <si>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</si>
  <si>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</si>
  <si>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</si>
  <si>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</si>
  <si>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</si>
  <si>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</si>
  <si>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</si>
  <si>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</si>
  <si>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</si>
  <si>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</si>
  <si>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</si>
  <si>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</si>
  <si>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</si>
  <si>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</si>
  <si>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</si>
  <si>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</si>
  <si>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</si>
  <si>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</si>
  <si>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</si>
  <si>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</si>
  <si>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</si>
  <si>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</si>
  <si>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</si>
  <si>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</si>
  <si>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</si>
  <si>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</si>
  <si>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</si>
  <si>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</si>
  <si>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</si>
  <si>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</si>
  <si>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</si>
  <si>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</si>
  <si>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</si>
  <si>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</si>
  <si>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</si>
  <si>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</si>
  <si>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</si>
  <si>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</si>
  <si>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</si>
  <si>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</si>
  <si>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</si>
  <si>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</si>
  <si>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</si>
  <si>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</si>
  <si>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</si>
  <si>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</si>
  <si>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</si>
  <si>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</si>
  <si>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</si>
  <si>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</si>
  <si>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</si>
  <si>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</si>
  <si>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</si>
  <si>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</si>
  <si>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</si>
  <si>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</si>
  <si>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</si>
  <si>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</si>
  <si>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</si>
  <si>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</si>
  <si>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</si>
  <si>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</si>
  <si>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</si>
  <si>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</si>
  <si>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</si>
  <si>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</si>
  <si>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</si>
  <si>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</si>
  <si>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</si>
  <si>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</si>
  <si>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</si>
  <si>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</si>
  <si>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</si>
  <si>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</si>
  <si>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</si>
  <si>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</si>
  <si>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</si>
  <si>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</si>
  <si>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</si>
  <si>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</si>
  <si>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</si>
  <si>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</si>
  <si>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</si>
  <si>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</si>
  <si>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</si>
  <si>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</si>
  <si>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</si>
  <si>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</si>
  <si>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</si>
  <si>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</si>
  <si>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</si>
  <si>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</si>
  <si>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</si>
  <si>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</si>
  <si>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</si>
  <si>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</si>
  <si>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</si>
  <si>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</si>
  <si>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</si>
  <si>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</si>
  <si>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</si>
  <si>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</si>
  <si>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</si>
  <si>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</si>
  <si>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</si>
  <si>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</si>
  <si>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</si>
  <si>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</si>
  <si>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</si>
  <si>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</si>
  <si>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</si>
  <si>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</si>
  <si>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</si>
  <si>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</si>
  <si>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</si>
  <si>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</si>
  <si>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</si>
  <si>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</si>
  <si>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</si>
  <si>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</si>
  <si>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</si>
  <si>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</si>
  <si>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</si>
  <si>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</si>
  <si>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</si>
  <si>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</si>
  <si>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</si>
  <si>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</si>
  <si>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</si>
  <si>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</si>
  <si>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</si>
  <si>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</si>
  <si>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</si>
  <si>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</si>
  <si>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</si>
  <si>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</si>
  <si>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</si>
  <si>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</si>
  <si>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</si>
  <si>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</si>
  <si>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</si>
  <si>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</si>
  <si>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</si>
  <si>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</si>
  <si>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</si>
  <si>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</si>
  <si>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</si>
  <si>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</si>
  <si>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</si>
  <si>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</si>
  <si>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</si>
  <si>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</si>
  <si>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</si>
  <si>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</si>
  <si>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</si>
  <si>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</si>
  <si>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</si>
  <si>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</si>
  <si>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</si>
  <si>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</si>
  <si>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</si>
  <si>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</si>
  <si>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</si>
  <si>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</si>
  <si>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</si>
  <si>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</si>
  <si>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</si>
  <si>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</si>
  <si>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</si>
  <si>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</si>
  <si>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</si>
  <si>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</si>
  <si>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</si>
  <si>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</si>
  <si>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</si>
  <si>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</si>
  <si>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</si>
  <si>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</si>
  <si>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</si>
  <si>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</si>
  <si>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</si>
  <si>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</si>
  <si>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</si>
  <si>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</si>
  <si>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</si>
  <si>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</si>
  <si>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</si>
  <si>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</si>
  <si>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</si>
  <si>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</si>
  <si>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</si>
  <si>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</si>
  <si>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</si>
  <si>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</si>
  <si>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</si>
  <si>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</si>
  <si>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</si>
  <si>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</si>
  <si>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</si>
  <si>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</si>
  <si>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</si>
  <si>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</si>
  <si>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</si>
  <si>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</si>
  <si>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</si>
  <si>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</si>
  <si>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</si>
  <si>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</si>
  <si>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</si>
  <si>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</si>
  <si>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</si>
  <si>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</si>
  <si>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</si>
  <si>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</si>
  <si>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</si>
  <si>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</si>
  <si>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</si>
  <si>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</si>
  <si>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</si>
  <si>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</si>
  <si>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</si>
  <si>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</si>
  <si>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</si>
  <si>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</si>
  <si>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</si>
  <si>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</si>
  <si>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</si>
  <si>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</si>
  <si>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</si>
  <si>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</si>
  <si>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</si>
  <si>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</si>
  <si>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</si>
  <si>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</si>
  <si>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</si>
  <si>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</si>
  <si>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</si>
  <si>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</si>
  <si>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</si>
  <si>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</si>
  <si>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</si>
  <si>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</si>
  <si>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</si>
  <si>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</si>
  <si>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</si>
  <si>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</si>
  <si>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</si>
  <si>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</si>
  <si>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</si>
  <si>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</si>
  <si>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</si>
  <si>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</si>
  <si>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</si>
  <si>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</si>
  <si>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</si>
  <si>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</si>
  <si>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</si>
  <si>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</si>
  <si>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</si>
  <si>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</si>
  <si>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</si>
  <si>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</si>
  <si>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</si>
  <si>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</si>
  <si>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</si>
  <si>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</si>
  <si>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</si>
  <si>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</si>
  <si>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</si>
  <si>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</si>
  <si>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</si>
  <si>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</si>
  <si>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</si>
  <si>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</si>
  <si>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</si>
  <si>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</si>
  <si>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</si>
  <si>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</si>
  <si>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</si>
  <si>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</si>
  <si>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</si>
  <si>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</si>
  <si>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</si>
  <si>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</si>
  <si>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</si>
  <si>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</si>
  <si>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</si>
  <si>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</si>
  <si>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</si>
  <si>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</si>
  <si>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</si>
  <si>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</si>
  <si>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</si>
  <si>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</si>
  <si>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</si>
  <si>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</si>
  <si>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</si>
  <si>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</si>
  <si>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</si>
  <si>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</si>
  <si>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</si>
  <si>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</si>
  <si>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</si>
  <si>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</si>
  <si>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</si>
  <si>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</si>
  <si>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</si>
  <si>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</si>
  <si>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</si>
  <si>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</si>
  <si>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</si>
  <si>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</si>
  <si>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</si>
  <si>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</si>
  <si>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</si>
  <si>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</si>
  <si>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</si>
  <si>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</si>
  <si>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</si>
  <si>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</si>
  <si>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</si>
  <si>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</si>
  <si>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</si>
  <si>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</si>
  <si>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</si>
  <si>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</si>
  <si>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</si>
  <si>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</si>
  <si>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</si>
  <si>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</si>
  <si>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</si>
  <si>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</si>
  <si>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</si>
  <si>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</si>
  <si>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</si>
  <si>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</si>
  <si>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</si>
  <si>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</si>
  <si>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</si>
  <si>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</si>
  <si>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</si>
  <si>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</si>
  <si>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</si>
  <si>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</si>
  <si>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</si>
  <si>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</si>
  <si>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</si>
  <si>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</si>
  <si>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</si>
  <si>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</si>
  <si>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</si>
  <si>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</si>
  <si>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</si>
  <si>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</si>
  <si>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</si>
  <si>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</si>
  <si>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</si>
  <si>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</si>
  <si>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</si>
  <si>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</si>
  <si>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</si>
  <si>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</si>
  <si>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</si>
  <si>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</si>
  <si>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</si>
  <si>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</si>
  <si>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</si>
  <si>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</si>
  <si>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</si>
  <si>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</si>
  <si>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</si>
  <si>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</si>
  <si>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</si>
  <si>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</si>
  <si>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</si>
  <si>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</si>
  <si>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</si>
  <si>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</si>
  <si>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</si>
  <si>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</si>
  <si>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</si>
  <si>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</si>
  <si>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</si>
  <si>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</si>
  <si>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</si>
  <si>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</si>
  <si>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</si>
  <si>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</si>
  <si>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</si>
  <si>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</si>
  <si>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</si>
  <si>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</si>
  <si>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</si>
  <si>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</si>
  <si>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</si>
  <si>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</si>
  <si>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</si>
  <si>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</si>
  <si>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</si>
  <si>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</si>
  <si>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</si>
  <si>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</si>
  <si>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</si>
  <si>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</si>
  <si>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</si>
  <si>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</si>
  <si>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</si>
  <si>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</si>
  <si>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</si>
  <si>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</si>
  <si>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</si>
  <si>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</si>
  <si>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</si>
  <si>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</si>
  <si>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</si>
  <si>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</si>
  <si>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</si>
  <si>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</si>
  <si>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</si>
  <si>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</si>
  <si>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</si>
  <si>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</si>
  <si>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</si>
  <si>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</si>
  <si>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</si>
  <si>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</si>
  <si>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</si>
  <si>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</si>
  <si>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</si>
  <si>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</si>
  <si>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</si>
  <si>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</si>
  <si>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</si>
  <si>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</si>
  <si>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</si>
  <si>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</si>
  <si>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</si>
  <si>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</si>
  <si>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</si>
  <si>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</si>
  <si>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</si>
  <si>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</si>
  <si>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</si>
  <si>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</si>
  <si>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</si>
  <si>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</si>
  <si>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</si>
  <si>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</si>
  <si>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</si>
  <si>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</si>
  <si>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</si>
  <si>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</si>
  <si>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</si>
  <si>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</si>
  <si>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</si>
  <si>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</si>
  <si>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</si>
  <si>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</si>
  <si>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</si>
  <si>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</si>
  <si>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</si>
  <si>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</si>
  <si>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</si>
  <si>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</si>
  <si>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</si>
  <si>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</si>
  <si>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</si>
  <si>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</si>
  <si>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</si>
  <si>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</si>
  <si>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</si>
  <si>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</si>
  <si>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</si>
  <si>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</si>
  <si>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</si>
  <si>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</si>
  <si>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</si>
  <si>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</si>
  <si>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</si>
  <si>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</si>
  <si>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</si>
  <si>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</si>
  <si>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</si>
  <si>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</si>
  <si>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</si>
  <si>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</si>
  <si>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</si>
  <si>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</si>
  <si>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</si>
  <si>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</si>
  <si>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</si>
  <si>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</si>
  <si>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</si>
  <si>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</si>
  <si>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</si>
  <si>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</si>
  <si>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</si>
  <si>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</si>
  <si>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</si>
  <si>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</si>
  <si>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</si>
  <si>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</si>
  <si>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</si>
  <si>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</si>
  <si>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</si>
  <si>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</si>
  <si>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</si>
  <si>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</si>
  <si>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</si>
  <si>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</si>
  <si>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</si>
  <si>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</si>
  <si>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</si>
  <si>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</si>
  <si>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</si>
  <si>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</si>
  <si>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</si>
  <si>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</si>
  <si>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</si>
  <si>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</si>
  <si>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</si>
  <si>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</si>
  <si>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</si>
  <si>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</si>
  <si>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</si>
  <si>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</si>
  <si>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</si>
  <si>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</si>
  <si>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</si>
  <si>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</si>
  <si>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</si>
  <si>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</si>
  <si>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</si>
  <si>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</si>
  <si>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</si>
  <si>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</si>
  <si>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</si>
  <si>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</si>
  <si>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</si>
  <si>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</si>
  <si>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</si>
  <si>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</si>
  <si>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</si>
  <si>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</si>
  <si>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</si>
  <si>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</si>
  <si>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</si>
  <si>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</si>
  <si>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</si>
  <si>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</si>
  <si>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</si>
  <si>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</si>
  <si>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</si>
  <si>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</si>
  <si>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</si>
  <si>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</si>
  <si>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</si>
  <si>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</si>
  <si>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</si>
  <si>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</si>
  <si>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</si>
  <si>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</si>
  <si>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</si>
  <si>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</si>
  <si>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</si>
  <si>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</si>
  <si>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</si>
  <si>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</si>
  <si>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</si>
  <si>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</si>
  <si>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</si>
  <si>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</si>
  <si>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</si>
  <si>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</si>
  <si>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</si>
  <si>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</si>
  <si>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</si>
  <si>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</si>
  <si>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</si>
  <si>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</si>
  <si>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</si>
  <si>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</si>
  <si>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</si>
  <si>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</si>
  <si>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</si>
  <si>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</si>
  <si>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</si>
  <si>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</si>
  <si>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</si>
  <si>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</si>
  <si>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</si>
  <si>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</si>
  <si>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</si>
  <si>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</si>
  <si>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</si>
  <si>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</si>
  <si>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</si>
  <si>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</si>
  <si>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</si>
  <si>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</si>
  <si>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</si>
  <si>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</si>
  <si>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</si>
  <si>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</si>
  <si>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</si>
  <si>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</si>
  <si>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</si>
  <si>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</si>
  <si>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</si>
  <si>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</si>
  <si>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</si>
  <si>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</si>
  <si>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</si>
  <si>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</si>
  <si>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</si>
  <si>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</si>
  <si>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</si>
  <si>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</si>
  <si>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</si>
  <si>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</si>
  <si>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</si>
  <si>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</si>
  <si>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</si>
  <si>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</si>
  <si>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</si>
  <si>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</si>
  <si>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</si>
  <si>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</si>
  <si>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</si>
  <si>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</si>
  <si>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</si>
  <si>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</si>
  <si>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</si>
  <si>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</si>
  <si>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</si>
  <si>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</si>
  <si>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</si>
  <si>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</si>
  <si>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</si>
  <si>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</si>
  <si>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</si>
  <si>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</si>
  <si>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</si>
  <si>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</si>
  <si>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</si>
  <si>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</si>
  <si>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</si>
  <si>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</si>
  <si>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</si>
  <si>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</si>
  <si>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</si>
  <si>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</si>
  <si>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</si>
  <si>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</si>
  <si>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</si>
  <si>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</si>
  <si>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</si>
  <si>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</si>
  <si>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</si>
  <si>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</si>
  <si>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</si>
  <si>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</si>
  <si>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</si>
  <si>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</si>
  <si>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</si>
  <si>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</si>
  <si>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</si>
  <si>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</si>
  <si>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</si>
  <si>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</si>
  <si>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</si>
  <si>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</si>
  <si>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</si>
  <si>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</si>
  <si>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</si>
  <si>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</si>
  <si>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</si>
  <si>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</si>
  <si>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</si>
  <si>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</si>
  <si>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</si>
  <si>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</si>
  <si>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</si>
  <si>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</si>
  <si>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</si>
  <si>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</si>
  <si>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</si>
  <si>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</si>
  <si>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</si>
  <si>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</si>
  <si>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</si>
  <si>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</si>
  <si>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</si>
  <si>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</si>
  <si>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</si>
  <si>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</si>
  <si>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</si>
  <si>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</si>
  <si>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</si>
  <si>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</si>
  <si>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</si>
  <si>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</si>
  <si>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</si>
  <si>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</si>
  <si>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</si>
  <si>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</si>
  <si>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</si>
  <si>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</si>
  <si>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</si>
  <si>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</si>
  <si>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</si>
  <si>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</si>
  <si>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</si>
  <si>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</si>
  <si>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</si>
  <si>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</si>
  <si>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</si>
  <si>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</si>
  <si>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</si>
  <si>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</si>
  <si>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</si>
  <si>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</si>
  <si>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</si>
  <si>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</si>
  <si>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</si>
  <si>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</si>
  <si>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</si>
  <si>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</si>
  <si>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</si>
  <si>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</si>
  <si>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</si>
  <si>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</si>
  <si>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</si>
  <si>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</si>
  <si>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</si>
  <si>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</si>
  <si>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</si>
  <si>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</si>
  <si>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</si>
  <si>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</si>
  <si>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</si>
  <si>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</si>
  <si>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</si>
  <si>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</si>
  <si>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</si>
  <si>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</si>
  <si>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</si>
  <si>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</si>
  <si>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</si>
  <si>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</si>
  <si>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</si>
  <si>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</si>
  <si>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</si>
  <si>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</si>
  <si>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</si>
  <si>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</si>
  <si>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</si>
  <si>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</si>
  <si>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</si>
  <si>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</si>
  <si>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</si>
  <si>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</si>
  <si>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</si>
  <si>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</si>
  <si>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</si>
  <si>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</si>
  <si>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</si>
  <si>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</si>
  <si>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</si>
  <si>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</si>
  <si>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</si>
  <si>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</si>
  <si>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</si>
  <si>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</si>
  <si>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</si>
  <si>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</si>
  <si>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</si>
  <si>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</si>
  <si>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</si>
  <si>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</si>
  <si>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</si>
  <si>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</si>
  <si>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</si>
  <si>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</si>
  <si>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</si>
  <si>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</si>
  <si>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</si>
  <si>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</si>
  <si>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</si>
  <si>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</si>
  <si>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</si>
  <si>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</si>
  <si>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</si>
  <si>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</si>
  <si>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</si>
  <si>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</si>
  <si>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</si>
  <si>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</si>
  <si>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</si>
  <si>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</si>
  <si>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</si>
  <si>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</si>
  <si>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</si>
  <si>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</si>
  <si>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</si>
  <si>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</si>
  <si>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</si>
  <si>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</si>
  <si>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</si>
  <si>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</si>
  <si>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</si>
  <si>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</si>
  <si>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</si>
  <si>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</si>
  <si>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</si>
  <si>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</si>
  <si>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</si>
  <si>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</si>
  <si>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</si>
  <si>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</si>
  <si>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</si>
  <si>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</si>
  <si>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</si>
  <si>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</si>
  <si>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</si>
  <si>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</si>
  <si>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</si>
  <si>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</si>
  <si>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</si>
  <si>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</si>
  <si>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</si>
  <si>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</si>
  <si>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</si>
  <si>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</si>
  <si>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</si>
  <si>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</si>
  <si>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</si>
  <si>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</si>
  <si>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</si>
  <si>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</si>
  <si>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</si>
  <si>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</si>
  <si>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</si>
  <si>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</si>
  <si>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</si>
  <si>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</si>
  <si>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</si>
  <si>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</si>
  <si>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</si>
  <si>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</si>
  <si>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</si>
  <si>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</si>
  <si>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</si>
  <si>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</si>
  <si>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</si>
  <si>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</si>
  <si>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</si>
  <si>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</si>
  <si>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</si>
  <si>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</si>
  <si>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</si>
  <si>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</si>
  <si>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</si>
  <si>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</si>
  <si>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</si>
  <si>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</si>
  <si>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</si>
  <si>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</si>
  <si>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</si>
  <si>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</si>
  <si>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</si>
  <si>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</si>
  <si>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</si>
  <si>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</si>
  <si>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</si>
  <si>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</si>
  <si>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</si>
  <si>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</si>
  <si>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</si>
  <si>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</si>
  <si>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</si>
  <si>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</si>
  <si>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</si>
  <si>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</si>
  <si>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</si>
  <si>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</si>
  <si>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</si>
  <si>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</si>
  <si>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</si>
  <si>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</si>
  <si>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</si>
  <si>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</si>
  <si>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</si>
  <si>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</si>
  <si>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</si>
  <si>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</si>
  <si>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</si>
  <si>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</si>
  <si>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</si>
  <si>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</si>
  <si>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</si>
  <si>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</si>
  <si>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</si>
  <si>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</si>
  <si>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</si>
  <si>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</si>
  <si>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</si>
  <si>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</si>
  <si>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</si>
  <si>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</si>
  <si>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</si>
  <si>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</si>
  <si>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</si>
  <si>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</si>
  <si>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</si>
  <si>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</si>
  <si>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</si>
  <si>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</si>
  <si>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</si>
  <si>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</si>
  <si>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</si>
  <si>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</si>
  <si>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</si>
  <si>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</si>
  <si>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</si>
  <si>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</si>
  <si>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</si>
  <si>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</si>
  <si>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</si>
  <si>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</si>
  <si>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</si>
  <si>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</si>
  <si>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</si>
  <si>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</si>
  <si>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</si>
  <si>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</si>
  <si>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</si>
  <si>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</si>
  <si>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</si>
  <si>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</si>
  <si>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</si>
  <si>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</si>
  <si>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</si>
  <si>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</si>
  <si>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</si>
  <si>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</si>
  <si>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</si>
  <si>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</si>
  <si>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</si>
  <si>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</si>
  <si>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</si>
  <si>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</si>
  <si>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</si>
  <si>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</si>
  <si>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</si>
  <si>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</si>
  <si>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</si>
  <si>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</si>
  <si>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</si>
  <si>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</si>
  <si>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</si>
  <si>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</si>
  <si>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</si>
  <si>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</si>
  <si>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</si>
  <si>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</si>
  <si>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</si>
  <si>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</si>
  <si>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</si>
  <si>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</si>
  <si>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</si>
  <si>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</si>
  <si>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</si>
  <si>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</si>
  <si>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</si>
  <si>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</si>
  <si>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</si>
  <si>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</si>
  <si>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</si>
  <si>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</si>
  <si>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</si>
  <si>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</si>
  <si>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</si>
  <si>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</si>
  <si>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</si>
  <si>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</si>
  <si>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</si>
  <si>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</si>
  <si>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</si>
  <si>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</si>
  <si>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</si>
  <si>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</si>
  <si>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</si>
  <si>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</si>
  <si>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</si>
  <si>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</si>
  <si>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</si>
  <si>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</si>
  <si>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</si>
  <si>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</si>
  <si>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</si>
  <si>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</si>
  <si>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</si>
  <si>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</si>
  <si>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</si>
  <si>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</si>
  <si>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</si>
  <si>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</si>
  <si>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</si>
  <si>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</si>
  <si>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</si>
  <si>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</si>
  <si>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</si>
  <si>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</si>
  <si>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</si>
  <si>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</si>
  <si>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</si>
  <si>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</si>
  <si>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</si>
  <si>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</si>
  <si>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</si>
  <si>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</si>
  <si>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</si>
  <si>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</si>
  <si>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</si>
  <si>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</si>
  <si>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</si>
  <si>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</si>
  <si>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</si>
  <si>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</si>
  <si>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</si>
  <si>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</si>
  <si>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</si>
  <si>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</si>
  <si>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</si>
  <si>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</si>
  <si>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</si>
  <si>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</si>
  <si>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</si>
  <si>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</si>
  <si>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</si>
  <si>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</si>
  <si>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</si>
  <si>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</si>
  <si>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</si>
  <si>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</si>
  <si>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</si>
  <si>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</si>
  <si>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</si>
  <si>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</si>
  <si>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</si>
  <si>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</si>
  <si>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</si>
  <si>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</si>
  <si>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</si>
  <si>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</si>
  <si>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</si>
  <si>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</si>
  <si>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</si>
  <si>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</si>
  <si>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</si>
  <si>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</si>
  <si>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</si>
  <si>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</si>
  <si>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</si>
  <si>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</si>
  <si>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</si>
  <si>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</si>
  <si>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</si>
  <si>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</si>
  <si>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</si>
  <si>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</si>
  <si>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</si>
  <si>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</si>
  <si>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</si>
  <si>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</si>
  <si>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</si>
  <si>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</si>
  <si>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</si>
  <si>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</si>
  <si>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</si>
  <si>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</si>
  <si>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</si>
  <si>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</si>
  <si>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</si>
  <si>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</si>
  <si>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</si>
  <si>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</si>
  <si>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</si>
  <si>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</si>
  <si>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</si>
  <si>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</si>
  <si>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</si>
  <si>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</si>
  <si>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</si>
  <si>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</si>
  <si>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</si>
  <si>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</si>
  <si>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</si>
  <si>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</si>
  <si>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</si>
  <si>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</si>
  <si>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</si>
  <si>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</si>
  <si>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</si>
  <si>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</si>
  <si>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</si>
  <si>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</si>
  <si>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</si>
  <si>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</si>
  <si>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</si>
  <si>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</si>
  <si>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</si>
  <si>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</si>
  <si>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</si>
  <si>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</si>
  <si>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</si>
  <si>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</si>
  <si>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</si>
  <si>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</si>
  <si>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</si>
  <si>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</si>
  <si>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</si>
  <si>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</si>
  <si>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</si>
  <si>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</si>
  <si>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</si>
  <si>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</si>
  <si>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</si>
  <si>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</si>
  <si>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</si>
  <si>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</si>
  <si>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</si>
  <si>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</si>
  <si>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</si>
  <si>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</si>
  <si>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</si>
  <si>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</si>
  <si>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</si>
  <si>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</si>
  <si>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</si>
  <si>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</si>
  <si>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</si>
  <si>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</si>
  <si>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</si>
  <si>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</si>
  <si>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</si>
  <si>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</si>
  <si>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</si>
  <si>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</si>
  <si>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</si>
  <si>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</si>
  <si>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</si>
  <si>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</si>
  <si>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</si>
  <si>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</si>
  <si>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</si>
  <si>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</si>
  <si>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</si>
  <si>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</si>
  <si>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</si>
  <si>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</si>
  <si>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</si>
  <si>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</si>
  <si>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</si>
  <si>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</si>
  <si>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</si>
  <si>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</si>
  <si>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</si>
  <si>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</si>
  <si>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</si>
  <si>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</si>
  <si>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</si>
  <si>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</si>
  <si>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</si>
  <si>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</si>
  <si>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</si>
  <si>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</si>
  <si>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</si>
  <si>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</si>
  <si>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</si>
  <si>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</si>
  <si>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</si>
  <si>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</si>
  <si>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</si>
  <si>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</si>
  <si>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</si>
  <si>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</si>
  <si>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</si>
  <si>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</si>
  <si>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</si>
  <si>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</si>
  <si>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</si>
  <si>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</si>
  <si>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</si>
  <si>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</si>
  <si>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</si>
  <si>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</si>
  <si>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</si>
  <si>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</si>
  <si>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</si>
  <si>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</si>
  <si>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</si>
  <si>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</si>
  <si>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</si>
  <si>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</si>
  <si>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</si>
  <si>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</si>
  <si>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</si>
  <si>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</si>
  <si>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</si>
  <si>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</si>
  <si>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</si>
  <si>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</si>
  <si>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</si>
  <si>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</si>
  <si>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</si>
  <si>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</si>
  <si>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</si>
  <si>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</si>
  <si>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</si>
  <si>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</si>
  <si>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</si>
  <si>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</si>
  <si>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</si>
  <si>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</si>
  <si>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</si>
  <si>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</si>
  <si>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</si>
  <si>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</si>
  <si>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</si>
  <si>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</si>
  <si>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</si>
  <si>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</si>
  <si>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</si>
  <si>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</si>
  <si>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</si>
  <si>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</si>
  <si>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</si>
  <si>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</si>
  <si>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</si>
  <si>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</si>
  <si>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</si>
  <si>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</si>
  <si>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</si>
  <si>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</si>
  <si>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</si>
  <si>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</si>
  <si>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</si>
  <si>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</si>
  <si>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</si>
  <si>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</si>
  <si>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</si>
  <si>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</si>
  <si>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</si>
  <si>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</si>
  <si>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</si>
  <si>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</si>
  <si>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</si>
  <si>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</si>
  <si>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</si>
  <si>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</si>
  <si>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</si>
  <si>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</si>
  <si>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</si>
  <si>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</si>
  <si>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</si>
  <si>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</si>
  <si>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</si>
  <si>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</si>
  <si>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</si>
  <si>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</si>
  <si>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</si>
  <si>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</si>
  <si>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</si>
  <si>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</si>
  <si>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</si>
  <si>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</si>
  <si>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</si>
  <si>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</si>
  <si>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</si>
  <si>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</si>
  <si>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</si>
  <si>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</si>
  <si>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</si>
  <si>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</si>
  <si>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</si>
  <si>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</si>
  <si>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</si>
  <si>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</si>
  <si>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</si>
  <si>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</si>
  <si>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</si>
  <si>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</si>
  <si>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</si>
  <si>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</si>
  <si>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</si>
  <si>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</si>
  <si>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</si>
  <si>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</si>
  <si>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</si>
  <si>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</si>
  <si>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</si>
  <si>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</si>
  <si>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</si>
  <si>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</si>
  <si>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</si>
  <si>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</si>
  <si>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</si>
  <si>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</si>
  <si>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</si>
  <si>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</si>
  <si>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</si>
  <si>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</si>
  <si>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</si>
  <si>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</si>
  <si>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</si>
  <si>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</si>
  <si>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</si>
  <si>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</si>
  <si>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</si>
  <si>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</si>
  <si>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</si>
  <si>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</si>
  <si>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</si>
  <si>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</si>
  <si>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</si>
  <si>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</si>
  <si>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</si>
  <si>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</si>
  <si>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</si>
  <si>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</si>
  <si>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</si>
  <si>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</si>
  <si>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</si>
  <si>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</si>
  <si>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</si>
  <si>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</si>
  <si>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</si>
  <si>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</si>
  <si>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</si>
  <si>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</si>
  <si>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</si>
  <si>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</si>
  <si>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</si>
  <si>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</si>
  <si>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</si>
  <si>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</si>
  <si>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</si>
  <si>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</si>
  <si>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</si>
  <si>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</si>
  <si>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</si>
  <si>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</si>
  <si>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</si>
  <si>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</si>
  <si>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</si>
  <si>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</si>
  <si>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</si>
  <si>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</si>
  <si>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</si>
  <si>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</si>
  <si>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</si>
  <si>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</si>
  <si>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</si>
  <si>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</si>
  <si>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</si>
  <si>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</si>
  <si>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</si>
  <si>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</si>
  <si>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</si>
  <si>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</si>
  <si>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</si>
  <si>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</si>
  <si>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</si>
  <si>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</si>
  <si>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</si>
  <si>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</si>
  <si>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</si>
  <si>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</si>
  <si>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</si>
  <si>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</si>
  <si>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</si>
  <si>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</si>
  <si>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</si>
  <si>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</si>
  <si>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</si>
  <si>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</si>
  <si>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</si>
  <si>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</si>
  <si>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</si>
  <si>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</si>
  <si>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</si>
  <si>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</si>
  <si>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</si>
  <si>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</si>
  <si>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</si>
  <si>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</si>
  <si>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</si>
  <si>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</si>
  <si>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</si>
  <si>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</si>
  <si>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</si>
  <si>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</si>
  <si>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</si>
  <si>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</si>
  <si>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</si>
  <si>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</si>
  <si>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</si>
  <si>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</si>
  <si>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</si>
  <si>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</si>
  <si>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</si>
  <si>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</si>
  <si>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</si>
  <si>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</si>
  <si>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</si>
  <si>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</si>
  <si>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</si>
  <si>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</si>
  <si>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</si>
  <si>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</si>
  <si>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</si>
  <si>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</si>
  <si>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</si>
  <si>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</si>
  <si>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</si>
  <si>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</si>
  <si>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</si>
  <si>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</si>
  <si>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</si>
  <si>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</si>
  <si>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</si>
  <si>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</si>
  <si>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</si>
  <si>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</si>
  <si>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</si>
  <si>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</si>
  <si>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</si>
  <si>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</si>
  <si>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</si>
  <si>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</si>
  <si>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</si>
  <si>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</si>
  <si>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</si>
  <si>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</si>
  <si>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</si>
  <si>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</si>
  <si>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</si>
  <si>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</si>
  <si>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</si>
  <si>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</si>
  <si>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</si>
  <si>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</si>
  <si>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</si>
  <si>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</si>
  <si>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</si>
  <si>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</si>
  <si>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</si>
  <si>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</si>
  <si>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</si>
  <si>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</si>
  <si>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</si>
  <si>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</si>
  <si>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</si>
  <si>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</si>
  <si>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</si>
  <si>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</si>
  <si>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</si>
  <si>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</si>
  <si>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</si>
  <si>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</si>
  <si>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</si>
  <si>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</si>
  <si>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</si>
  <si>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</si>
  <si>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</si>
  <si>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</si>
  <si>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</si>
  <si>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</si>
  <si>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</si>
  <si>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</si>
  <si>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</si>
  <si>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</si>
  <si>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</si>
  <si>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</si>
  <si>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</si>
  <si>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</si>
  <si>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</si>
  <si>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</si>
  <si>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</si>
  <si>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</si>
  <si>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</si>
  <si>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</si>
  <si>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</si>
  <si>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</si>
  <si>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</si>
  <si>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</si>
  <si>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</si>
  <si>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</si>
  <si>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</si>
  <si>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</si>
  <si>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</si>
  <si>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</si>
  <si>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</si>
  <si>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</si>
  <si>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</si>
  <si>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</si>
  <si>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</si>
  <si>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</si>
  <si>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</si>
  <si>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</si>
  <si>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</si>
  <si>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</si>
  <si>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</si>
  <si>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</si>
  <si>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</si>
  <si>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</si>
  <si>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</si>
  <si>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</si>
  <si>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</si>
  <si>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</si>
  <si>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</si>
  <si>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</si>
  <si>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</si>
  <si>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</si>
  <si>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</si>
  <si>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</si>
  <si>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</si>
  <si>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</si>
  <si>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</si>
  <si>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</si>
  <si>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</si>
  <si>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</si>
  <si>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</si>
  <si>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</si>
  <si>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</si>
  <si>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</si>
  <si>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</si>
  <si>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</si>
  <si>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</si>
  <si>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</si>
  <si>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</si>
  <si>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</si>
  <si>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</si>
  <si>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</si>
  <si>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</si>
  <si>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</si>
  <si>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</si>
  <si>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</si>
  <si>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</si>
  <si>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</si>
  <si>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</si>
  <si>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</si>
  <si>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</si>
  <si>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</si>
  <si>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</si>
  <si>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</si>
  <si>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</si>
  <si>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</si>
  <si>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</si>
  <si>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</si>
  <si>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</si>
  <si>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</si>
  <si>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</si>
  <si>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</si>
  <si>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</si>
  <si>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</si>
  <si>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</si>
  <si>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</si>
  <si>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</si>
  <si>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</si>
  <si>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</si>
  <si>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</si>
  <si>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</si>
  <si>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</si>
  <si>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</si>
  <si>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</si>
  <si>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</si>
  <si>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</si>
  <si>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</si>
  <si>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</si>
  <si>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</si>
  <si>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</si>
  <si>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</si>
  <si>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</si>
  <si>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</si>
  <si>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</si>
  <si>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</si>
  <si>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</si>
  <si>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</si>
  <si>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</si>
  <si>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</si>
  <si>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</si>
  <si>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</si>
  <si>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</si>
  <si>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</si>
  <si>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</si>
  <si>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</si>
  <si>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</si>
  <si>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</si>
  <si>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</si>
  <si>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</si>
  <si>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</si>
  <si>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</si>
  <si>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</si>
  <si>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</si>
  <si>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</si>
  <si>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</si>
  <si>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</si>
  <si>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</si>
  <si>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</si>
  <si>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</si>
  <si>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</si>
  <si>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</si>
  <si>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</si>
  <si>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</si>
  <si>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</si>
  <si>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</si>
  <si>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</si>
  <si>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</si>
  <si>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</si>
  <si>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</si>
  <si>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</si>
  <si>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</si>
  <si>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</si>
  <si>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</si>
  <si>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</si>
  <si>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</si>
  <si>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</si>
  <si>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</si>
  <si>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</si>
  <si>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</si>
  <si>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</si>
  <si>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</si>
  <si>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</si>
  <si>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</si>
  <si>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</si>
  <si>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</si>
  <si>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</si>
  <si>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</si>
  <si>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</si>
  <si>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</si>
  <si>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</si>
  <si>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</si>
  <si>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</si>
  <si>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</si>
  <si>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</si>
  <si>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</si>
  <si>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</si>
  <si>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</si>
  <si>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</si>
  <si>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</si>
  <si>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</si>
  <si>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</si>
  <si>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</si>
  <si>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</si>
  <si>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</si>
  <si>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</si>
  <si>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</si>
  <si>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</si>
  <si>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</si>
  <si>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</si>
  <si>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</si>
  <si>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</si>
  <si>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</si>
  <si>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</si>
  <si>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</si>
  <si>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</si>
  <si>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</si>
  <si>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</si>
  <si>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</si>
  <si>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</si>
  <si>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</si>
  <si>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</si>
  <si>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</si>
  <si>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</si>
  <si>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</si>
  <si>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</si>
  <si>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</si>
  <si>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</si>
  <si>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</si>
  <si>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</si>
  <si>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</si>
  <si>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</si>
  <si>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</si>
  <si>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</si>
  <si>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</si>
  <si>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</si>
  <si>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</si>
  <si>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</si>
  <si>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</si>
  <si>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</si>
  <si>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</si>
  <si>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</si>
  <si>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</si>
  <si>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</si>
  <si>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</si>
  <si>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</si>
  <si>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</si>
  <si>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</si>
  <si>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</si>
  <si>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</si>
  <si>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</si>
  <si>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</si>
  <si>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</si>
  <si>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</si>
  <si>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</si>
  <si>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</si>
  <si>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</si>
  <si>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</si>
  <si>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</si>
  <si>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</si>
  <si>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</si>
  <si>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</si>
  <si>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</si>
  <si>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</si>
  <si>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</si>
  <si>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</si>
  <si>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</si>
  <si>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</si>
  <si>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</si>
  <si>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</si>
  <si>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</si>
  <si>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</si>
  <si>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</si>
  <si>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</si>
  <si>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</si>
  <si>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</si>
  <si>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</si>
  <si>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</si>
  <si>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</si>
  <si>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</si>
  <si>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</si>
  <si>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</si>
  <si>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</si>
  <si>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</si>
  <si>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</si>
  <si>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</si>
  <si>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</si>
  <si>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</si>
  <si>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</si>
  <si>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</si>
  <si>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</si>
  <si>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</si>
  <si>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</si>
  <si>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</si>
  <si>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</si>
  <si>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</si>
  <si>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</si>
  <si>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</si>
  <si>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</si>
  <si>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</si>
  <si>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</si>
  <si>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</si>
  <si>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</si>
  <si>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</si>
  <si>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</si>
  <si>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</si>
  <si>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</si>
  <si>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</si>
  <si>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</si>
  <si>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</si>
  <si>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</si>
  <si>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</si>
  <si>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</si>
  <si>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</si>
  <si>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</si>
  <si>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</si>
  <si>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</si>
  <si>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</si>
  <si>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</si>
  <si>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</si>
  <si>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</si>
  <si>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</si>
  <si>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</si>
  <si>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</si>
  <si>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</si>
  <si>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</si>
  <si>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</si>
  <si>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</si>
  <si>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</si>
  <si>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</si>
  <si>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</si>
  <si>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</si>
  <si>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</si>
  <si>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</si>
  <si>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</si>
  <si>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</si>
  <si>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</si>
  <si>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</si>
  <si>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</si>
  <si>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</si>
  <si>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</si>
  <si>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</si>
  <si>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</si>
  <si>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</si>
  <si>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</si>
  <si>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</si>
  <si>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</si>
  <si>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</si>
  <si>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</si>
  <si>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</si>
  <si>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</si>
  <si>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</si>
  <si>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</si>
  <si>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</si>
  <si>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</si>
  <si>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</si>
  <si>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</si>
  <si>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</si>
  <si>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</si>
  <si>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</si>
  <si>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</si>
  <si>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</si>
  <si>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</si>
  <si>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</si>
  <si>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</si>
  <si>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</si>
  <si>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</si>
  <si>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</si>
  <si>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</si>
  <si>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</si>
  <si>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</si>
  <si>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</si>
  <si>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</si>
  <si>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</si>
  <si>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</si>
  <si>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</si>
  <si>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</si>
  <si>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</si>
  <si>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</si>
  <si>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</si>
  <si>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</si>
  <si>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</si>
  <si>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</si>
  <si>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</si>
  <si>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</si>
  <si>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</si>
  <si>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</si>
  <si>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</si>
  <si>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</si>
  <si>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</si>
  <si>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</si>
  <si>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</si>
  <si>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</si>
  <si>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</si>
  <si>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</si>
  <si>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</si>
  <si>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</si>
  <si>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</si>
  <si>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</si>
  <si>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</si>
  <si>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</si>
  <si>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</si>
  <si>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</si>
  <si>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</si>
  <si>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</si>
  <si>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</si>
  <si>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</si>
  <si>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</si>
  <si>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</si>
  <si>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</si>
  <si>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</si>
  <si>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</si>
  <si>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</si>
  <si>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</si>
  <si>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</si>
  <si>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</si>
  <si>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</si>
  <si>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</si>
  <si>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</si>
  <si>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</si>
  <si>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</si>
  <si>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</si>
  <si>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</si>
  <si>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</si>
  <si>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</si>
  <si>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</si>
  <si>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</si>
  <si>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</si>
  <si>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</si>
  <si>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</si>
  <si>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</si>
  <si>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</si>
  <si>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</si>
  <si>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</si>
  <si>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</si>
  <si>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</si>
  <si>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</si>
  <si>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</si>
  <si>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</si>
  <si>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</si>
  <si>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</si>
  <si>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</si>
  <si>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</si>
  <si>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</si>
  <si>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</si>
  <si>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</si>
  <si>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</si>
  <si>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</si>
  <si>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</si>
  <si>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</si>
  <si>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</si>
  <si>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</si>
  <si>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</si>
  <si>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</si>
  <si>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</si>
  <si>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</si>
  <si>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</si>
  <si>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</si>
  <si>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</si>
  <si>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</si>
  <si>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</si>
  <si>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</si>
  <si>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</si>
  <si>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</si>
  <si>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</si>
  <si>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</si>
  <si>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</si>
  <si>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</si>
  <si>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</si>
  <si>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</si>
  <si>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</si>
  <si>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</si>
  <si>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</si>
  <si>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</si>
  <si>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</si>
  <si>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</si>
  <si>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</si>
  <si>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</si>
  <si>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</si>
  <si>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</si>
  <si>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</si>
  <si>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</si>
  <si>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</si>
  <si>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</si>
  <si>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</si>
  <si>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</si>
  <si>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</si>
  <si>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</si>
  <si>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</si>
  <si>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</si>
  <si>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</si>
  <si>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</si>
  <si>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</si>
  <si>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</si>
  <si>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</si>
  <si>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</si>
  <si>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</si>
  <si>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</si>
  <si>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</si>
  <si>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</si>
  <si>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</si>
  <si>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</si>
  <si>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</si>
  <si>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</si>
  <si>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</si>
  <si>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</si>
  <si>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</si>
  <si>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</si>
  <si>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</si>
  <si>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</si>
  <si>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</si>
  <si>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</si>
  <si>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</si>
  <si>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</si>
  <si>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</si>
  <si>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</si>
  <si>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</si>
  <si>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</si>
  <si>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</si>
  <si>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</si>
  <si>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</si>
  <si>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</si>
  <si>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</si>
  <si>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</si>
  <si>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</si>
  <si>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</si>
  <si>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</si>
  <si>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</si>
  <si>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</si>
  <si>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</si>
  <si>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</si>
  <si>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</si>
  <si>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</si>
  <si>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</si>
  <si>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</si>
  <si>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</si>
  <si>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</si>
  <si>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</si>
  <si>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</si>
  <si>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</si>
  <si>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</si>
  <si>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</si>
  <si>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</si>
  <si>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</si>
  <si>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</si>
  <si>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</si>
  <si>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</si>
  <si>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</si>
  <si>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</si>
  <si>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</si>
  <si>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</si>
  <si>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</si>
  <si>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</si>
  <si>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</si>
  <si>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</si>
  <si>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</si>
  <si>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</si>
  <si>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</si>
  <si>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</si>
  <si>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</si>
  <si>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</si>
  <si>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</si>
  <si>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</si>
  <si>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</si>
  <si>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</si>
  <si>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</si>
  <si>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</si>
  <si>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</si>
  <si>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</si>
  <si>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</si>
  <si>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</si>
  <si>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</si>
  <si>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</si>
  <si>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</si>
  <si>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</si>
  <si>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</si>
  <si>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</si>
  <si>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</si>
  <si>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</si>
  <si>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</si>
  <si>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</si>
  <si>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</si>
  <si>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</si>
  <si>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</si>
  <si>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</si>
  <si>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</si>
  <si>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</si>
  <si>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</si>
  <si>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</si>
  <si>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</si>
  <si>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</si>
  <si>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</si>
  <si>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</si>
  <si>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</si>
  <si>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</si>
  <si>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</si>
  <si>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</si>
  <si>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</si>
  <si>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</si>
  <si>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</si>
  <si>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</si>
  <si>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</si>
  <si>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</si>
  <si>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</si>
  <si>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</si>
  <si>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</si>
  <si>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</si>
  <si>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</si>
  <si>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</si>
  <si>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</si>
  <si>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</si>
  <si>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</si>
  <si>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</si>
  <si>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</si>
  <si>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</si>
  <si>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</si>
  <si>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</si>
  <si>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</si>
  <si>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</si>
  <si>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</si>
  <si>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</si>
  <si>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</si>
  <si>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</si>
  <si>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</si>
  <si>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</si>
  <si>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</si>
  <si>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</si>
  <si>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</si>
  <si>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</si>
  <si>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</si>
  <si>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</si>
  <si>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</si>
  <si>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</si>
  <si>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</si>
  <si>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</si>
  <si>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</si>
  <si>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</si>
  <si>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</si>
  <si>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</si>
  <si>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</si>
  <si>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</si>
  <si>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</si>
  <si>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</si>
  <si>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</si>
  <si>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</si>
  <si>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</si>
  <si>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</si>
  <si>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</si>
  <si>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</si>
  <si>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</si>
  <si>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</si>
  <si>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</si>
  <si>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</si>
  <si>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</si>
  <si>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</si>
  <si>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</si>
  <si>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</si>
  <si>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</si>
  <si>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</si>
  <si>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</si>
  <si>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</si>
  <si>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</si>
  <si>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</si>
  <si>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</si>
  <si>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</si>
  <si>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</si>
  <si>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</si>
  <si>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</si>
  <si>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</si>
  <si>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</si>
  <si>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</si>
  <si>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</si>
  <si>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</si>
  <si>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</si>
  <si>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</si>
  <si>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</si>
  <si>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</si>
  <si>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</si>
  <si>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</si>
  <si>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</si>
  <si>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</si>
  <si>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</si>
  <si>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</si>
  <si>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</si>
  <si>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</si>
  <si>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</si>
  <si>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</si>
  <si>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</si>
  <si>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</si>
  <si>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</si>
  <si>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</si>
  <si>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</si>
  <si>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</si>
  <si>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</si>
  <si>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</si>
  <si>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</si>
  <si>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</si>
  <si>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</si>
  <si>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</si>
  <si>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</si>
  <si>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</si>
  <si>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</si>
  <si>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</si>
  <si>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</si>
  <si>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</si>
  <si>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</si>
  <si>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</si>
  <si>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</si>
  <si>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</si>
  <si>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</si>
  <si>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</si>
  <si>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</si>
  <si>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</si>
  <si>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</si>
  <si>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</si>
  <si>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</si>
  <si>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</si>
  <si>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</si>
  <si>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</si>
  <si>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</si>
  <si>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</si>
  <si>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</si>
  <si>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</si>
  <si>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</si>
  <si>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</si>
  <si>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</si>
  <si>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</si>
  <si>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</si>
  <si>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</si>
  <si>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</si>
  <si>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</si>
  <si>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</si>
  <si>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</si>
  <si>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</si>
  <si>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</si>
  <si>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</si>
  <si>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</si>
  <si>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</si>
  <si>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</si>
  <si>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</si>
  <si>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</si>
  <si>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</si>
  <si>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</si>
  <si>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</si>
  <si>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</si>
  <si>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</si>
  <si>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</si>
  <si>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</si>
  <si>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</si>
  <si>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</si>
  <si>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</si>
  <si>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</si>
  <si>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</si>
  <si>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</si>
  <si>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</si>
  <si>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</si>
  <si>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</si>
  <si>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</si>
  <si>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</si>
  <si>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</si>
  <si>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</si>
  <si>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</si>
  <si>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</si>
  <si>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</si>
  <si>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</si>
  <si>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</si>
  <si>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</si>
  <si>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</si>
  <si>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</si>
  <si>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</si>
  <si>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</si>
  <si>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</si>
  <si>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</si>
  <si>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</si>
  <si>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</si>
  <si>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</si>
  <si>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</si>
  <si>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</si>
  <si>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</si>
  <si>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</si>
  <si>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</si>
  <si>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</si>
  <si>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</si>
  <si>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</si>
  <si>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</si>
  <si>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</si>
  <si>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</si>
  <si>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</si>
  <si>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</si>
  <si>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</si>
  <si>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</si>
  <si>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</si>
  <si>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</si>
  <si>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</si>
  <si>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</si>
  <si>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</si>
  <si>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</si>
  <si>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</si>
  <si>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</si>
  <si>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</si>
  <si>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</si>
  <si>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</si>
  <si>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</si>
  <si>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</si>
  <si>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</si>
  <si>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</si>
  <si>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</si>
  <si>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</si>
  <si>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</si>
  <si>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</si>
  <si>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</si>
  <si>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</si>
  <si>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</si>
  <si>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</si>
  <si>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</si>
  <si>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</si>
  <si>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</si>
  <si>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</si>
  <si>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</si>
  <si>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</si>
  <si>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</si>
  <si>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</si>
  <si>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</si>
  <si>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</si>
  <si>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</si>
  <si>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</si>
  <si>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</si>
  <si>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</si>
  <si>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</si>
  <si>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</si>
  <si>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</si>
  <si>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</si>
  <si>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</si>
  <si>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</si>
  <si>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</si>
  <si>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</si>
  <si>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</si>
  <si>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</si>
  <si>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</si>
  <si>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</si>
  <si>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</si>
  <si>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</si>
  <si>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</si>
  <si>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</si>
  <si>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</si>
  <si>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</si>
  <si>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</si>
  <si>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</si>
  <si>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</si>
  <si>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</si>
  <si>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</si>
  <si>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</si>
  <si>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</si>
  <si>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</si>
  <si>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</si>
  <si>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</si>
  <si>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</si>
  <si>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</si>
  <si>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</si>
  <si>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</si>
  <si>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</si>
  <si>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</si>
  <si>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</si>
  <si>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</si>
  <si>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</si>
  <si>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</si>
  <si>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</si>
  <si>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</si>
  <si>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</si>
  <si>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</si>
  <si>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</si>
  <si>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</si>
  <si>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</si>
  <si>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</si>
  <si>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</si>
  <si>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</si>
  <si>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</si>
  <si>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</si>
  <si>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</si>
  <si>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</si>
  <si>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</si>
  <si>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</si>
  <si>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</si>
  <si>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</si>
  <si>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</si>
  <si>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</si>
  <si>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</si>
  <si>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</si>
  <si>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</si>
  <si>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</si>
  <si>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</si>
  <si>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</si>
  <si>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</si>
  <si>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</si>
  <si>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</si>
  <si>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</si>
  <si>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</si>
  <si>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</si>
  <si>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</si>
  <si>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</si>
  <si>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</si>
  <si>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</si>
  <si>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</si>
  <si>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</si>
  <si>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</si>
  <si>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</si>
  <si>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</si>
  <si>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</si>
  <si>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</si>
  <si>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</si>
  <si>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</si>
  <si>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</si>
  <si>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</si>
  <si>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</si>
  <si>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</si>
  <si>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</si>
  <si>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</si>
  <si>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</si>
  <si>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</si>
  <si>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</si>
  <si>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</si>
  <si>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</si>
  <si>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</si>
  <si>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</si>
  <si>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</si>
  <si>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</si>
  <si>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</si>
  <si>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</si>
  <si>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</si>
  <si>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</si>
  <si>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</si>
  <si>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</si>
  <si>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</si>
  <si>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</si>
  <si>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</si>
  <si>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</si>
  <si>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</si>
  <si>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</si>
  <si>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</si>
  <si>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</si>
  <si>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</si>
  <si>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</si>
  <si>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</si>
  <si>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</si>
  <si>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</si>
  <si>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</si>
  <si>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</si>
  <si>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</si>
  <si>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</si>
  <si>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</si>
  <si>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</si>
  <si>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</si>
  <si>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</si>
  <si>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</si>
  <si>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</si>
  <si>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</si>
  <si>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</si>
  <si>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</si>
  <si>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</si>
  <si>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</si>
  <si>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</si>
  <si>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</si>
  <si>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</si>
  <si>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</si>
  <si>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</si>
  <si>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</si>
  <si>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</si>
  <si>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</si>
  <si>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</si>
  <si>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</si>
  <si>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</si>
  <si>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</si>
  <si>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</si>
  <si>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</si>
  <si>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</si>
  <si>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</si>
  <si>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</si>
  <si>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</si>
  <si>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</si>
  <si>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</si>
  <si>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</si>
  <si>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</si>
  <si>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</si>
  <si>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</si>
  <si>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</si>
  <si>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</si>
  <si>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</si>
  <si>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</si>
  <si>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</si>
  <si>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</si>
  <si>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</si>
  <si>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</si>
  <si>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</si>
  <si>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</si>
  <si>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</si>
  <si>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</si>
  <si>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</si>
  <si>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</si>
  <si>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</si>
  <si>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</si>
  <si>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</si>
  <si>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</si>
  <si>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</si>
  <si>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</si>
  <si>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</si>
  <si>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</si>
  <si>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</si>
  <si>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</si>
  <si>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</si>
  <si>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</si>
  <si>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</si>
  <si>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</si>
  <si>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</si>
  <si>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</si>
  <si>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</si>
  <si>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</si>
  <si>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</si>
  <si>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</si>
  <si>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</si>
  <si>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</si>
  <si>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</si>
  <si>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</si>
  <si>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</si>
  <si>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</si>
  <si>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</si>
  <si>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</si>
  <si>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</si>
  <si>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</si>
  <si>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</si>
  <si>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</si>
  <si>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</si>
  <si>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</si>
  <si>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</si>
  <si>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</si>
  <si>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</si>
  <si>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</si>
  <si>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</si>
  <si>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</si>
  <si>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</si>
  <si>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</si>
  <si>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</si>
  <si>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</si>
  <si>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</si>
  <si>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</si>
  <si>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</si>
  <si>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</si>
  <si>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</si>
  <si>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</si>
  <si>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</si>
  <si>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</si>
  <si>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</si>
  <si>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</si>
  <si>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</si>
  <si>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</si>
  <si>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</si>
  <si>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</si>
  <si>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</si>
  <si>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</si>
  <si>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</si>
  <si>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</si>
  <si>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</si>
  <si>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</si>
  <si>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</si>
  <si>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</si>
  <si>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</si>
  <si>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</si>
  <si>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</si>
  <si>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</si>
  <si>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</si>
  <si>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</si>
  <si>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</si>
  <si>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</si>
  <si>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</si>
  <si>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</si>
  <si>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</si>
  <si>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</si>
  <si>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</si>
  <si>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</si>
  <si>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</si>
  <si>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</si>
  <si>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</si>
  <si>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</si>
  <si>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</si>
  <si>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</si>
  <si>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</si>
  <si>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</si>
  <si>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</si>
  <si>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</si>
  <si>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</si>
  <si>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</si>
  <si>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</si>
  <si>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</si>
  <si>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</si>
  <si>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</si>
  <si>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</si>
  <si>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</si>
  <si>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</si>
  <si>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</si>
  <si>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</si>
  <si>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</si>
  <si>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</si>
  <si>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</si>
  <si>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</si>
  <si>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</si>
  <si>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</si>
  <si>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</si>
  <si>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</si>
  <si>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</si>
  <si>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</si>
  <si>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</si>
  <si>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</si>
  <si>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</si>
  <si>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</si>
  <si>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</si>
  <si>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</si>
  <si>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</si>
  <si>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</si>
  <si>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</si>
  <si>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</si>
  <si>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</si>
  <si>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</si>
  <si>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</si>
  <si>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</si>
  <si>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</si>
  <si>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</si>
  <si>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</si>
  <si>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</si>
  <si>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</si>
  <si>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</si>
  <si>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</si>
  <si>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</si>
  <si>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</si>
  <si>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</si>
  <si>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</si>
  <si>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</si>
  <si>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</si>
  <si>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</si>
  <si>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</si>
  <si>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</si>
  <si>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</si>
  <si>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</si>
  <si>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</si>
  <si>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</si>
  <si>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</si>
  <si>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</si>
  <si>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</si>
  <si>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</si>
  <si>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</si>
  <si>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</si>
  <si>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</si>
  <si>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</si>
  <si>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</si>
  <si>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</si>
  <si>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</si>
  <si>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</si>
  <si>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</si>
  <si>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</si>
  <si>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</si>
  <si>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</si>
  <si>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</si>
  <si>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</si>
  <si>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</si>
  <si>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</si>
  <si>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</si>
  <si>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</si>
  <si>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</si>
  <si>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</si>
  <si>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</si>
  <si>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</si>
  <si>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</si>
  <si>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</si>
  <si>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</si>
  <si>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</si>
  <si>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</si>
  <si>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</si>
  <si>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</si>
  <si>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</si>
  <si>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</si>
  <si>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</si>
  <si>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</si>
  <si>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</si>
  <si>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</si>
  <si>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</si>
  <si>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</si>
  <si>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</si>
  <si>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</si>
  <si>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</si>
  <si>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</si>
  <si>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</si>
  <si>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</si>
  <si>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</si>
  <si>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</si>
  <si>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</si>
  <si>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</si>
  <si>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</si>
  <si>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</si>
  <si>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</si>
  <si>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</si>
  <si>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</si>
  <si>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</si>
  <si>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</si>
  <si>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</si>
  <si>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</si>
  <si>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</si>
  <si>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</si>
  <si>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</si>
  <si>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</si>
  <si>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</si>
  <si>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</si>
  <si>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</si>
  <si>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</si>
  <si>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</si>
  <si>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</si>
  <si>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</si>
  <si>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</si>
  <si>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</si>
  <si>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</si>
  <si>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</si>
  <si>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</si>
  <si>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</si>
  <si>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</si>
  <si>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</si>
  <si>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</si>
  <si>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</si>
  <si>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</si>
  <si>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</si>
  <si>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</si>
  <si>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</si>
  <si>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</si>
  <si>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</si>
  <si>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</si>
  <si>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</si>
  <si>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</si>
  <si>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</si>
  <si>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</si>
  <si>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</si>
  <si>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</si>
  <si>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</si>
  <si>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</si>
  <si>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</si>
  <si>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</si>
  <si>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</si>
  <si>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</si>
  <si>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</si>
  <si>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</si>
  <si>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</si>
  <si>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</si>
  <si>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</si>
  <si>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</si>
  <si>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</si>
  <si>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</si>
  <si>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</si>
  <si>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</si>
  <si>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</si>
  <si>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</si>
  <si>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</si>
  <si>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</si>
  <si>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</si>
  <si>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</si>
  <si>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</si>
  <si>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</si>
  <si>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</si>
  <si>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</si>
  <si>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</si>
  <si>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</si>
  <si>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</si>
  <si>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</si>
  <si>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</si>
  <si>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</si>
  <si>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</si>
  <si>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</si>
  <si>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</si>
  <si>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</si>
  <si>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</si>
  <si>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</si>
  <si>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</si>
  <si>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</si>
  <si>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</si>
  <si>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</si>
  <si>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</si>
  <si>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</si>
  <si>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</si>
  <si>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</si>
  <si>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</si>
  <si>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</si>
  <si>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</si>
  <si>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</si>
  <si>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</si>
  <si>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</si>
  <si>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</si>
  <si>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</si>
  <si>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</si>
  <si>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</si>
  <si>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</si>
  <si>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</si>
  <si>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</si>
  <si>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</si>
  <si>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</si>
  <si>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</si>
  <si>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</si>
  <si>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</si>
  <si>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</si>
  <si>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</si>
  <si>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</si>
  <si>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</si>
  <si>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</si>
  <si>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</si>
  <si>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</si>
  <si>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</si>
  <si>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</si>
  <si>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</si>
  <si>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</si>
  <si>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</si>
  <si>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</si>
  <si>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</si>
  <si>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</si>
  <si>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</si>
  <si>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</si>
  <si>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</si>
  <si>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</si>
  <si>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</si>
  <si>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</si>
  <si>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</si>
  <si>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</si>
  <si>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</si>
  <si>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</si>
  <si>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</si>
  <si>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</si>
  <si>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</si>
  <si>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</si>
  <si>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</si>
  <si>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</si>
  <si>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</si>
  <si>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</si>
  <si>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</si>
  <si>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</si>
  <si>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</si>
  <si>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</si>
  <si>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</si>
  <si>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</si>
  <si>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</si>
  <si>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</si>
  <si>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</si>
  <si>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</si>
  <si>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</si>
  <si>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</si>
  <si>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</si>
  <si>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</si>
  <si>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</si>
  <si>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</si>
  <si>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</si>
  <si>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</si>
  <si>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</si>
  <si>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</si>
  <si>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</si>
  <si>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</si>
  <si>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</si>
  <si>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</si>
  <si>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</si>
  <si>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</si>
  <si>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</si>
  <si>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</si>
  <si>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</si>
  <si>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</si>
  <si>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</si>
  <si>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</si>
  <si>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</si>
  <si>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</si>
  <si>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</si>
  <si>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</si>
  <si>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</si>
  <si>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</si>
  <si>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</si>
  <si>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</si>
  <si>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</si>
  <si>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</si>
  <si>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</si>
  <si>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</si>
  <si>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</si>
  <si>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</si>
  <si>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</si>
  <si>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</si>
  <si>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</si>
  <si>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</si>
  <si>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</si>
  <si>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</si>
  <si>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</si>
  <si>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</si>
  <si>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</si>
  <si>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</si>
  <si>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</si>
  <si>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</si>
  <si>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</si>
  <si>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</si>
  <si>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</si>
  <si>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</si>
  <si>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</si>
  <si>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</si>
  <si>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</si>
  <si>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</si>
  <si>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</si>
  <si>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</si>
  <si>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</si>
  <si>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</si>
  <si>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</si>
  <si>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</si>
  <si>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</si>
  <si>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</si>
  <si>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</si>
  <si>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</si>
  <si>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</si>
  <si>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</si>
  <si>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</si>
  <si>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</si>
  <si>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</si>
  <si>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</si>
  <si>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</si>
  <si>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</si>
  <si>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</si>
  <si>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</si>
  <si>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</si>
  <si>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</si>
  <si>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</si>
  <si>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</si>
  <si>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</si>
  <si>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</si>
  <si>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</si>
  <si>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</si>
  <si>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</si>
  <si>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</si>
  <si>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</si>
  <si>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</si>
  <si>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</si>
  <si>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</si>
  <si>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</si>
  <si>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</si>
  <si>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</si>
  <si>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</si>
  <si>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</si>
  <si>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</si>
  <si>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</si>
  <si>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</si>
  <si>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</si>
  <si>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</si>
  <si>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</si>
  <si>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</si>
  <si>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</si>
  <si>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</si>
  <si>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</si>
  <si>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</si>
  <si>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</si>
  <si>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</si>
  <si>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</si>
  <si>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</si>
  <si>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</si>
  <si>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</si>
  <si>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</si>
  <si>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</si>
  <si>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</si>
  <si>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</si>
  <si>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</si>
  <si>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</si>
  <si>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</si>
  <si>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</si>
  <si>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</si>
  <si>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</si>
  <si>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</si>
  <si>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</si>
  <si>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</si>
  <si>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</si>
  <si>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</si>
  <si>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</si>
  <si>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</si>
  <si>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</si>
  <si>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</si>
  <si>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</si>
  <si>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</si>
  <si>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</si>
  <si>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</si>
  <si>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</si>
  <si>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</si>
  <si>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</si>
  <si>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</si>
  <si>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</si>
  <si>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</si>
  <si>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</si>
  <si>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</si>
  <si>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</si>
  <si>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</si>
  <si>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</si>
  <si>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</si>
  <si>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</si>
  <si>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</si>
  <si>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</si>
  <si>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</si>
  <si>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</si>
  <si>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</si>
  <si>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</si>
  <si>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</si>
  <si>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</si>
  <si>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</si>
  <si>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</si>
  <si>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</si>
  <si>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</si>
  <si>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</si>
  <si>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</si>
  <si>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</si>
  <si>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</si>
  <si>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</si>
  <si>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</si>
  <si>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</si>
  <si>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</si>
  <si>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</si>
  <si>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</si>
  <si>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</si>
  <si>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</si>
  <si>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</si>
  <si>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</si>
  <si>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</si>
  <si>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</si>
  <si>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</si>
  <si>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</si>
  <si>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</si>
  <si>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</si>
  <si>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</si>
  <si>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</si>
  <si>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</si>
  <si>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</si>
  <si>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</si>
  <si>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</si>
  <si>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</si>
  <si>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</si>
  <si>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</si>
  <si>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</si>
  <si>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</si>
  <si>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</si>
  <si>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</si>
  <si>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</si>
  <si>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</si>
  <si>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</si>
  <si>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</si>
  <si>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</si>
  <si>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</si>
  <si>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</si>
  <si>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</si>
  <si>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</si>
  <si>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</si>
  <si>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</si>
  <si>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</si>
  <si>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</si>
  <si>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</si>
  <si>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</si>
  <si>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</si>
  <si>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</si>
  <si>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</si>
  <si>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</si>
  <si>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</si>
  <si>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</si>
  <si>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</si>
  <si>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</si>
  <si>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</si>
  <si>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</si>
  <si>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</si>
  <si>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</si>
  <si>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</si>
  <si>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</si>
  <si>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</si>
  <si>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</si>
  <si>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</si>
  <si>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</si>
  <si>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</si>
  <si>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</si>
  <si>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</si>
  <si>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</si>
  <si>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</si>
  <si>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</si>
  <si>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</si>
  <si>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</si>
  <si>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</si>
  <si>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</si>
  <si>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</si>
  <si>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</si>
  <si>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</si>
  <si>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</si>
  <si>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</si>
  <si>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</si>
  <si>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</si>
  <si>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</si>
  <si>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</si>
  <si>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</si>
  <si>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</si>
  <si>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</si>
  <si>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</si>
  <si>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</si>
  <si>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</si>
  <si>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</si>
  <si>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</si>
  <si>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</si>
  <si>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</si>
  <si>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</si>
  <si>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</si>
  <si>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</si>
  <si>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</si>
  <si>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</si>
  <si>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</si>
  <si>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</si>
  <si>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</si>
  <si>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</si>
  <si>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</si>
  <si>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</si>
  <si>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</si>
  <si>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</si>
  <si>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</si>
  <si>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</si>
  <si>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</si>
  <si>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</si>
  <si>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</si>
  <si>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</si>
  <si>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</si>
  <si>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</si>
  <si>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</si>
  <si>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</si>
  <si>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</si>
  <si>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</si>
  <si>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</si>
  <si>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</si>
  <si>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</si>
  <si>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</si>
  <si>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</si>
  <si>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</si>
  <si>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</si>
  <si>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</si>
  <si>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</si>
  <si>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</si>
  <si>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</si>
  <si>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</si>
  <si>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</si>
  <si>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</si>
  <si>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</si>
  <si>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</si>
  <si>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</si>
  <si>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</si>
  <si>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</si>
  <si>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</si>
  <si>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</si>
  <si>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</si>
  <si>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</si>
  <si>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</si>
  <si>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</si>
  <si>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</si>
  <si>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</si>
  <si>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</si>
  <si>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</si>
  <si>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</si>
  <si>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</si>
  <si>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</si>
  <si>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</si>
  <si>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</si>
  <si>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</si>
  <si>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</si>
  <si>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</si>
  <si>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</si>
  <si>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</si>
  <si>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</si>
  <si>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</si>
  <si>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</si>
  <si>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</si>
  <si>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</si>
  <si>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</si>
  <si>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</si>
  <si>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</si>
  <si>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</si>
  <si>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</si>
  <si>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</si>
  <si>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</si>
  <si>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</si>
  <si>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</si>
  <si>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</si>
  <si>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</si>
  <si>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</si>
  <si>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</si>
  <si>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</si>
  <si>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</si>
  <si>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</si>
  <si>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</si>
  <si>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</si>
  <si>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</si>
  <si>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</si>
  <si>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</si>
  <si>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</si>
  <si>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</si>
  <si>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</si>
  <si>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</si>
  <si>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</si>
  <si>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</si>
  <si>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</si>
  <si>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</si>
  <si>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</si>
  <si>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</si>
  <si>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</si>
  <si>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</si>
  <si>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</si>
  <si>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</si>
  <si>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</si>
  <si>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</si>
  <si>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</si>
  <si>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</si>
  <si>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</si>
  <si>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</si>
  <si>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</si>
  <si>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</si>
  <si>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</si>
  <si>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</si>
  <si>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</si>
  <si>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</si>
  <si>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</si>
  <si>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</si>
  <si>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</si>
  <si>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</si>
  <si>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</si>
  <si>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</si>
  <si>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</si>
  <si>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</si>
  <si>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</si>
  <si>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</si>
  <si>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</si>
  <si>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</si>
  <si>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</si>
  <si>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</si>
  <si>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</si>
  <si>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</si>
  <si>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</si>
  <si>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</si>
  <si>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</si>
  <si>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</si>
  <si>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</si>
  <si>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</si>
  <si>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</si>
  <si>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</si>
  <si>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</si>
  <si>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</si>
  <si>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</si>
  <si>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</si>
  <si>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</si>
  <si>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</si>
  <si>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</si>
  <si>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</si>
  <si>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</si>
  <si>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</si>
  <si>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</si>
  <si>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</si>
  <si>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</si>
  <si>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</si>
  <si>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</si>
  <si>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</si>
  <si>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</si>
  <si>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</si>
  <si>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</si>
  <si>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</si>
  <si>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</si>
  <si>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</si>
  <si>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</si>
  <si>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</si>
  <si>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</si>
  <si>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</si>
  <si>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</si>
  <si>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</si>
  <si>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</si>
  <si>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</si>
  <si>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</si>
  <si>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</si>
  <si>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</si>
  <si>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</si>
  <si>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</si>
  <si>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</si>
  <si>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</si>
  <si>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</si>
  <si>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</si>
  <si>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</si>
  <si>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</si>
  <si>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</si>
  <si>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</si>
  <si>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</si>
  <si>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</si>
  <si>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</si>
  <si>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</si>
  <si>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</si>
  <si>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</si>
  <si>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</si>
  <si>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</si>
  <si>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</si>
  <si>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</si>
  <si>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</si>
  <si>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</si>
  <si>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</si>
  <si>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</si>
  <si>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</si>
  <si>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</si>
  <si>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</si>
  <si>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</si>
  <si>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</si>
  <si>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</si>
  <si>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</si>
  <si>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</si>
  <si>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</si>
  <si>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</si>
  <si>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</si>
  <si>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</si>
  <si>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</si>
  <si>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</si>
  <si>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</si>
  <si>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</si>
  <si>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</si>
  <si>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</si>
  <si>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</si>
  <si>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</si>
  <si>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</si>
  <si>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</si>
  <si>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</si>
  <si>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</si>
  <si>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</si>
  <si>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</si>
  <si>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</si>
  <si>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</si>
  <si>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</si>
  <si>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</si>
  <si>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</si>
  <si>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</si>
  <si>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</si>
  <si>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</si>
  <si>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</si>
  <si>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</si>
  <si>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</si>
  <si>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</si>
  <si>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</si>
  <si>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</si>
  <si>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</si>
  <si>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</si>
  <si>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</si>
  <si>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</si>
  <si>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</si>
  <si>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</si>
  <si>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</si>
  <si>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</si>
  <si>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</si>
  <si>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</si>
  <si>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</si>
  <si>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</si>
  <si>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</si>
  <si>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</si>
  <si>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</si>
  <si>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</si>
  <si>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</si>
  <si>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</si>
  <si>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</si>
  <si>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</si>
  <si>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</si>
  <si>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</si>
  <si>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</si>
  <si>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</si>
  <si>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</si>
  <si>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</si>
  <si>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</si>
  <si>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</si>
  <si>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</si>
  <si>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</si>
  <si>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</si>
  <si>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</si>
  <si>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</si>
  <si>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</si>
  <si>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</si>
  <si>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</si>
  <si>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</si>
  <si>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</si>
  <si>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</si>
  <si>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</si>
  <si>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</si>
  <si>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</si>
  <si>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</si>
  <si>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</si>
  <si>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</si>
  <si>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</si>
  <si>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</si>
  <si>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</si>
  <si>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</si>
  <si>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</si>
  <si>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</si>
  <si>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</si>
  <si>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</si>
  <si>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</si>
  <si>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</si>
  <si>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</si>
  <si>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</si>
  <si>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</si>
  <si>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</si>
  <si>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</si>
  <si>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</si>
  <si>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</si>
  <si>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</si>
  <si>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</si>
  <si>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</si>
  <si>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</si>
  <si>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</si>
  <si>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</si>
  <si>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</si>
  <si>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</si>
  <si>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</si>
  <si>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</si>
  <si>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</si>
  <si>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</si>
  <si>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</si>
  <si>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</si>
  <si>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</si>
  <si>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</si>
  <si>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</si>
  <si>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</si>
  <si>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</si>
  <si>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</si>
  <si>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</si>
  <si>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</si>
  <si>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</si>
  <si>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</si>
  <si>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</si>
  <si>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</si>
  <si>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</si>
  <si>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</si>
  <si>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</si>
  <si>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</si>
  <si>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</si>
  <si>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</si>
  <si>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</si>
  <si>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</si>
  <si>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</si>
  <si>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</si>
  <si>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</si>
  <si>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</si>
  <si>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</si>
  <si>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</si>
  <si>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</si>
  <si>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</si>
  <si>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</si>
  <si>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</si>
  <si>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</si>
  <si>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</si>
  <si>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</si>
  <si>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</si>
  <si>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</si>
  <si>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</si>
  <si>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</si>
  <si>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</si>
  <si>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</si>
  <si>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</si>
  <si>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</si>
  <si>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</si>
  <si>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</si>
  <si>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</si>
  <si>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</si>
  <si>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</si>
  <si>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</si>
  <si>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</si>
  <si>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</si>
  <si>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</si>
  <si>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</si>
  <si>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</si>
  <si>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</si>
  <si>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</si>
  <si>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</si>
  <si>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</si>
  <si>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</si>
  <si>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</si>
  <si>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</si>
  <si>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</si>
  <si>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</si>
  <si>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</si>
  <si>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</si>
  <si>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</si>
  <si>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</si>
  <si>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</si>
  <si>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</si>
  <si>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</si>
  <si>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</si>
  <si>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</si>
  <si>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</si>
  <si>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</si>
  <si>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</si>
  <si>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</si>
  <si>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</si>
  <si>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</si>
  <si>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</si>
  <si>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</si>
  <si>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</si>
  <si>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</si>
  <si>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</si>
  <si>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</si>
  <si>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</si>
  <si>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</si>
  <si>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</si>
  <si>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</si>
  <si>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</si>
  <si>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</si>
  <si>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</si>
  <si>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</si>
  <si>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</si>
  <si>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</si>
  <si>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</si>
  <si>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</si>
  <si>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</si>
  <si>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</si>
  <si>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</si>
  <si>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</si>
  <si>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</si>
  <si>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</si>
  <si>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</si>
  <si>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</si>
  <si>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</si>
  <si>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</si>
  <si>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</si>
  <si>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</si>
  <si>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</si>
  <si>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</si>
  <si>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</si>
  <si>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</si>
  <si>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</si>
  <si>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</si>
  <si>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</si>
  <si>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</si>
  <si>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</si>
  <si>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</si>
  <si>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</si>
  <si>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</si>
  <si>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</si>
  <si>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</si>
  <si>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</si>
  <si>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</si>
  <si>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</si>
  <si>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</si>
  <si>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</si>
  <si>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</si>
  <si>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</si>
  <si>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</si>
  <si>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</si>
  <si>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</si>
  <si>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</si>
  <si>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</si>
  <si>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</si>
  <si>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</si>
  <si>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</si>
  <si>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</si>
  <si>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</si>
  <si>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</si>
  <si>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</si>
  <si>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</si>
  <si>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</si>
  <si>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</si>
  <si>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</si>
  <si>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</si>
  <si>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</si>
  <si>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</si>
  <si>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</si>
  <si>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</si>
  <si>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</si>
  <si>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</si>
  <si>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</si>
  <si>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</si>
  <si>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</si>
  <si>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</si>
  <si>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</si>
  <si>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</si>
  <si>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</si>
  <si>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</si>
  <si>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</si>
  <si>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</si>
  <si>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</si>
  <si>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</si>
  <si>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</si>
  <si>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</si>
  <si>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</si>
  <si>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</si>
  <si>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</si>
  <si>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</si>
  <si>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</si>
  <si>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</si>
  <si>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</si>
  <si>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</si>
  <si>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</si>
  <si>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</si>
  <si>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</si>
  <si>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</si>
  <si>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</si>
  <si>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</si>
  <si>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</si>
  <si>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</si>
  <si>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</si>
  <si>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</si>
  <si>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</si>
  <si>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</si>
  <si>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</si>
  <si>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</si>
  <si>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</si>
  <si>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</si>
  <si>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</si>
  <si>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</si>
  <si>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</si>
  <si>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</si>
  <si>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</si>
  <si>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</si>
  <si>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</si>
  <si>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</si>
  <si>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</si>
  <si>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</si>
  <si>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</si>
  <si>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</si>
  <si>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</si>
  <si>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</si>
  <si>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</si>
  <si>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</si>
  <si>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</si>
  <si>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</si>
  <si>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</si>
  <si>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</si>
  <si>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</si>
  <si>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</si>
  <si>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</si>
  <si>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</si>
  <si>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</si>
  <si>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</si>
  <si>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</si>
  <si>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</si>
  <si>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</si>
  <si>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</si>
  <si>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</si>
  <si>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</si>
  <si>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</si>
  <si>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</si>
  <si>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</si>
  <si>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</si>
  <si>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</si>
  <si>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</si>
  <si>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</si>
  <si>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</si>
  <si>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</si>
  <si>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</si>
  <si>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</si>
  <si>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</si>
  <si>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</si>
  <si>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</si>
  <si>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</si>
  <si>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</si>
  <si>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</si>
  <si>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</si>
  <si>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</si>
  <si>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</si>
  <si>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</si>
  <si>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</si>
  <si>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</si>
  <si>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</si>
  <si>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</si>
  <si>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</si>
  <si>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</si>
  <si>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</si>
  <si>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</si>
  <si>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</si>
  <si>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</si>
  <si>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</si>
  <si>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</si>
  <si>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</si>
  <si>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</si>
  <si>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</si>
  <si>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</si>
  <si>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</si>
  <si>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</si>
  <si>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</si>
  <si>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</si>
  <si>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</si>
  <si>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</si>
  <si>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</si>
  <si>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</si>
  <si>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</si>
  <si>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</si>
  <si>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</si>
  <si>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</si>
  <si>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</si>
  <si>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</si>
  <si>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</si>
  <si>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</si>
  <si>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</si>
  <si>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</si>
  <si>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</si>
  <si>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</si>
  <si>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</si>
  <si>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</si>
  <si>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</si>
  <si>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</si>
  <si>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</si>
  <si>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</si>
  <si>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</si>
  <si>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</si>
  <si>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</si>
  <si>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</si>
  <si>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</si>
  <si>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</si>
  <si>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</si>
  <si>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</si>
  <si>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</si>
  <si>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</si>
  <si>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</si>
  <si>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</si>
  <si>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</si>
  <si>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</si>
  <si>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</si>
  <si>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</si>
  <si>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</si>
  <si>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</si>
  <si>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</si>
  <si>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</si>
  <si>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</si>
  <si>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</si>
  <si>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</si>
  <si>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</si>
  <si>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</si>
  <si>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</si>
  <si>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</si>
  <si>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</si>
  <si>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</si>
  <si>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</si>
  <si>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</si>
  <si>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</si>
  <si>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</si>
  <si>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</si>
  <si>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</si>
  <si>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</si>
  <si>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</si>
  <si>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</si>
  <si>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</si>
  <si>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</si>
  <si>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</si>
  <si>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</si>
  <si>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</si>
  <si>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</si>
  <si>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</si>
  <si>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</si>
  <si>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</si>
  <si>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</si>
  <si>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</si>
  <si>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</si>
  <si>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</si>
  <si>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</si>
  <si>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</si>
  <si>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</si>
  <si>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</si>
  <si>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</si>
  <si>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</si>
  <si>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</si>
  <si>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</si>
  <si>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</si>
  <si>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</si>
  <si>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</si>
  <si>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</si>
  <si>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</si>
  <si>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</si>
  <si>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</si>
  <si>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</si>
  <si>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</si>
  <si>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</si>
  <si>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</si>
  <si>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</si>
  <si>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</si>
  <si>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</si>
  <si>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</si>
  <si>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</si>
  <si>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</si>
  <si>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</si>
  <si>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</si>
  <si>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</si>
  <si>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</si>
  <si>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</si>
  <si>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</si>
  <si>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</si>
  <si>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</si>
  <si>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</si>
  <si>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</si>
  <si>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</si>
  <si>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</si>
  <si>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</si>
  <si>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</si>
  <si>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</si>
  <si>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</si>
  <si>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</si>
  <si>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</si>
  <si>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</si>
  <si>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</si>
  <si>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</si>
  <si>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</si>
  <si>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</si>
  <si>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</si>
  <si>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</si>
  <si>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</si>
  <si>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</si>
  <si>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</si>
  <si>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</si>
  <si>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</si>
  <si>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</si>
  <si>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</si>
  <si>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</si>
  <si>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</si>
  <si>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</si>
  <si>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</si>
  <si>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</si>
  <si>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</si>
  <si>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</si>
  <si>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</si>
  <si>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</si>
  <si>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</si>
  <si>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</si>
  <si>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</si>
  <si>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</si>
  <si>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</si>
  <si>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</si>
  <si>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</si>
  <si>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</si>
  <si>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</si>
  <si>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</si>
  <si>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</si>
  <si>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</si>
  <si>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</si>
  <si>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</si>
  <si>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</si>
  <si>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</si>
  <si>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</si>
  <si>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</si>
  <si>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</si>
  <si>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</si>
  <si>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</si>
  <si>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</si>
  <si>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</si>
  <si>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</si>
  <si>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</si>
  <si>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</si>
  <si>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</si>
  <si>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</si>
  <si>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</si>
  <si>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</si>
  <si>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</si>
  <si>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</si>
  <si>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</si>
  <si>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</si>
  <si>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</si>
  <si>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</si>
  <si>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</si>
  <si>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</si>
  <si>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</si>
  <si>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</si>
  <si>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</si>
  <si>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</si>
  <si>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</si>
  <si>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</si>
  <si>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</si>
  <si>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</si>
  <si>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</si>
  <si>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</si>
  <si>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</si>
  <si>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</si>
  <si>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</si>
  <si>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</si>
  <si>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</si>
  <si>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</si>
  <si>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</si>
  <si>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</si>
  <si>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</si>
  <si>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</si>
  <si>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</si>
  <si>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</si>
  <si>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</si>
  <si>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</si>
  <si>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</si>
  <si>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</si>
  <si>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</si>
  <si>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</si>
  <si>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</si>
  <si>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</si>
  <si>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</si>
  <si>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</si>
  <si>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</si>
  <si>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</si>
  <si>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</si>
  <si>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</si>
  <si>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</si>
  <si>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</si>
  <si>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</si>
  <si>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</si>
  <si>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</si>
  <si>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</si>
  <si>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</si>
  <si>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</si>
  <si>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</si>
  <si>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</si>
  <si>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</si>
  <si>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</si>
  <si>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</si>
  <si>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</si>
  <si>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</si>
  <si>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</si>
  <si>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</si>
  <si>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</si>
  <si>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</si>
  <si>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</si>
  <si>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</si>
  <si>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</si>
  <si>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</si>
  <si>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</si>
  <si>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</si>
  <si>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</si>
  <si>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</si>
  <si>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</si>
  <si>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</si>
  <si>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</si>
  <si>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</si>
  <si>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</si>
  <si>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</si>
  <si>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</si>
  <si>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</si>
  <si>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</si>
  <si>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</si>
  <si>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</si>
  <si>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</si>
  <si>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</si>
  <si>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</si>
  <si>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</si>
  <si>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</si>
  <si>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</si>
  <si>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</si>
  <si>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</si>
  <si>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</si>
  <si>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</si>
  <si>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</si>
  <si>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</si>
  <si>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</si>
  <si>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</si>
  <si>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</si>
  <si>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</si>
  <si>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</si>
  <si>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</si>
  <si>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</si>
  <si>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</si>
  <si>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</si>
  <si>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</si>
  <si>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</si>
  <si>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</si>
  <si>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</si>
  <si>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</si>
  <si>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</si>
  <si>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</si>
  <si>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</si>
  <si>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</si>
  <si>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</si>
  <si>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</si>
  <si>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</si>
  <si>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</si>
  <si>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</si>
  <si>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</si>
  <si>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</si>
  <si>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</si>
  <si>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</si>
  <si>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</si>
  <si>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</si>
  <si>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</si>
  <si>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</si>
  <si>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</si>
  <si>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</si>
  <si>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</si>
  <si>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</si>
  <si>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</si>
  <si>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</si>
  <si>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</si>
  <si>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</si>
  <si>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</si>
  <si>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</si>
  <si>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</si>
  <si>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</si>
  <si>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</si>
  <si>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</si>
  <si>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</si>
  <si>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</si>
  <si>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</si>
  <si>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</si>
  <si>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</si>
  <si>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</si>
  <si>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</si>
  <si>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</si>
  <si>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</si>
  <si>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</si>
  <si>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</si>
  <si>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</si>
  <si>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</si>
  <si>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</si>
  <si>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</si>
  <si>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</si>
  <si>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</si>
  <si>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</si>
  <si>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</si>
  <si>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</si>
  <si>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</si>
  <si>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</si>
  <si>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</si>
  <si>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</si>
  <si>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</si>
  <si>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</si>
  <si>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</si>
  <si>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</si>
  <si>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</si>
  <si>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</si>
  <si>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</si>
  <si>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</si>
  <si>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</si>
  <si>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</si>
  <si>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</si>
  <si>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</si>
  <si>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</si>
  <si>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</si>
  <si>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</si>
  <si>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</si>
  <si>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</si>
  <si>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</si>
  <si>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</si>
  <si>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</si>
  <si>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</si>
  <si>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</si>
  <si>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</si>
  <si>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</si>
  <si>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</si>
  <si>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</si>
  <si>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</si>
  <si>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</si>
  <si>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</si>
  <si>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</si>
  <si>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</si>
  <si>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</si>
  <si>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</si>
  <si>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</si>
  <si>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</si>
  <si>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</si>
  <si>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</si>
  <si>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</si>
  <si>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</si>
  <si>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</si>
  <si>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</si>
  <si>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</si>
  <si>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</si>
  <si>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</si>
  <si>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</si>
  <si>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</si>
  <si>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</si>
  <si>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</si>
  <si>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</si>
  <si>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</si>
  <si>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</si>
  <si>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</si>
  <si>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</si>
  <si>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</si>
  <si>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</si>
  <si>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</si>
  <si>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</si>
  <si>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</si>
  <si>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</si>
  <si>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</si>
  <si>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</si>
  <si>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</si>
  <si>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</si>
  <si>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</si>
  <si>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</si>
  <si>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</si>
  <si>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</si>
  <si>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</si>
  <si>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</si>
  <si>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</si>
  <si>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</si>
  <si>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</si>
  <si>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</si>
  <si>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</si>
  <si>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</si>
  <si>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</si>
  <si>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</si>
  <si>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</si>
  <si>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</si>
  <si>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</si>
  <si>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</si>
  <si>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</si>
  <si>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</si>
  <si>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</si>
  <si>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</si>
  <si>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</si>
  <si>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</si>
  <si>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</si>
  <si>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</si>
  <si>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</si>
  <si>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</si>
  <si>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</si>
  <si>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</si>
  <si>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</si>
  <si>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</si>
  <si>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</si>
  <si>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</si>
  <si>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</si>
  <si>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</si>
  <si>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</si>
  <si>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</si>
  <si>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</si>
  <si>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</si>
  <si>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</si>
  <si>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</si>
  <si>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</si>
  <si>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</si>
  <si>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</si>
  <si>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</si>
  <si>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</si>
  <si>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</si>
  <si>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</si>
  <si>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</si>
  <si>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</si>
  <si>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</si>
  <si>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</si>
  <si>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</si>
  <si>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</si>
  <si>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</si>
  <si>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</si>
  <si>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</si>
  <si>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</si>
  <si>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</si>
  <si>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</si>
  <si>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</si>
  <si>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</si>
  <si>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</si>
  <si>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</si>
  <si>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</si>
  <si>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</si>
  <si>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</si>
  <si>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</si>
  <si>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</si>
  <si>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</si>
  <si>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</si>
  <si>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</si>
  <si>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</si>
  <si>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</si>
  <si>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</si>
  <si>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</si>
  <si>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</si>
  <si>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</si>
  <si>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</si>
  <si>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</si>
  <si>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</si>
  <si>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</si>
  <si>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</si>
  <si>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</si>
  <si>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</si>
  <si>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</si>
  <si>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</si>
  <si>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</si>
  <si>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</si>
  <si>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</si>
  <si>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</si>
  <si>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</si>
  <si>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</si>
  <si>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</si>
  <si>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</si>
  <si>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</si>
  <si>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</si>
  <si>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</si>
  <si>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</si>
  <si>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</si>
  <si>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</si>
  <si>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</si>
  <si>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</si>
  <si>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</si>
  <si>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</si>
  <si>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</si>
  <si>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</si>
  <si>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</si>
  <si>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</si>
  <si>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</si>
  <si>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</si>
  <si>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</si>
  <si>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</si>
  <si>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</si>
  <si>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</si>
  <si>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</si>
  <si>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</si>
  <si>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</si>
  <si>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</si>
  <si>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</si>
  <si>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</si>
  <si>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</si>
  <si>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</si>
  <si>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</si>
  <si>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</si>
  <si>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</si>
  <si>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</si>
  <si>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</si>
  <si>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</si>
  <si>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</si>
  <si>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</si>
  <si>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</si>
  <si>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</si>
  <si>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</si>
  <si>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</si>
  <si>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</si>
  <si>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</si>
  <si>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</si>
  <si>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</si>
  <si>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</si>
  <si>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</si>
  <si>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</si>
  <si>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</si>
  <si>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</si>
  <si>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</si>
  <si>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</si>
  <si>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</si>
  <si>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</si>
  <si>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</si>
  <si>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</si>
  <si>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</si>
  <si>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</si>
  <si>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</si>
  <si>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</si>
  <si>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</si>
  <si>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</si>
  <si>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</si>
  <si>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</si>
  <si>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</si>
  <si>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</si>
  <si>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</si>
  <si>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</si>
  <si>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</si>
  <si>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</si>
  <si>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</si>
  <si>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</si>
  <si>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</si>
  <si>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</si>
  <si>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</si>
  <si>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</si>
  <si>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</si>
  <si>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</si>
  <si>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</si>
  <si>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</si>
  <si>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</si>
  <si>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</si>
  <si>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</si>
  <si>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</si>
  <si>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</si>
  <si>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</si>
  <si>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</si>
  <si>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</si>
  <si>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</si>
  <si>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</si>
  <si>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</si>
  <si>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</si>
  <si>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</si>
  <si>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</si>
  <si>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</si>
  <si>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</si>
  <si>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</si>
  <si>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</si>
  <si>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</si>
  <si>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</si>
  <si>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</si>
  <si>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</si>
  <si>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</si>
  <si>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</si>
  <si>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</si>
  <si>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</si>
  <si>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</si>
  <si>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</si>
  <si>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</si>
  <si>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</si>
  <si>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</si>
  <si>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</si>
  <si>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</si>
  <si>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</si>
  <si>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</si>
  <si>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</si>
  <si>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</si>
  <si>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</si>
  <si>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</si>
  <si>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</si>
  <si>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</si>
  <si>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</si>
  <si>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</si>
  <si>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</si>
  <si>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</si>
  <si>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</si>
  <si>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</si>
  <si>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</si>
  <si>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</si>
  <si>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</si>
  <si>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</si>
  <si>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</si>
  <si>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</si>
  <si>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</si>
  <si>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</si>
  <si>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</si>
  <si>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</si>
  <si>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</si>
  <si>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</si>
  <si>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</si>
  <si>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</si>
  <si>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</si>
  <si>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</si>
  <si>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</si>
  <si>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</si>
  <si>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</si>
  <si>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</si>
  <si>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</si>
  <si>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</si>
  <si>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</si>
  <si>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</si>
  <si>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</si>
  <si>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</si>
  <si>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</si>
  <si>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</si>
  <si>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</si>
  <si>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</si>
  <si>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</si>
  <si>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</si>
  <si>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</si>
  <si>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</si>
  <si>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</si>
  <si>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</si>
  <si>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</si>
  <si>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</si>
  <si>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</si>
  <si>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</si>
  <si>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</si>
  <si>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</si>
  <si>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</si>
  <si>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</si>
  <si>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</si>
  <si>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</si>
  <si>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</si>
  <si>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</si>
  <si>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</si>
  <si>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</si>
  <si>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</si>
  <si>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</si>
  <si>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</si>
  <si>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</si>
  <si>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</si>
  <si>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</si>
  <si>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</si>
  <si>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</si>
  <si>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</si>
  <si>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</si>
  <si>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</si>
  <si>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</si>
  <si>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</si>
  <si>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</si>
  <si>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</si>
  <si>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</si>
  <si>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</si>
  <si>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</si>
  <si>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</si>
  <si>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</si>
  <si>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</si>
  <si>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</si>
  <si>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</si>
  <si>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</si>
  <si>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</si>
  <si>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</si>
  <si>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</si>
  <si>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</si>
  <si>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</si>
  <si>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</si>
  <si>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</si>
  <si>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</si>
  <si>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</si>
  <si>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</si>
  <si>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</si>
  <si>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</si>
  <si>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</si>
  <si>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</si>
  <si>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</si>
  <si>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</si>
  <si>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</si>
  <si>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</si>
  <si>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</si>
  <si>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</si>
  <si>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</si>
  <si>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</si>
  <si>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</si>
  <si>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</si>
  <si>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</si>
  <si>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</si>
  <si>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</si>
  <si>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</si>
  <si>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</si>
  <si>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</si>
  <si>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</si>
  <si>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</si>
  <si>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</si>
  <si>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</si>
  <si>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</si>
  <si>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</si>
  <si>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</si>
  <si>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</si>
  <si>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</si>
  <si>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</si>
  <si>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</si>
  <si>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</si>
  <si>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</si>
  <si>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</si>
  <si>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</si>
  <si>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</si>
  <si>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</si>
  <si>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</si>
  <si>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</si>
  <si>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</si>
  <si>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</si>
  <si>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</si>
  <si>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</si>
  <si>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</si>
  <si>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</si>
  <si>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</si>
  <si>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</si>
  <si>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</si>
  <si>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</si>
  <si>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</si>
  <si>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</si>
  <si>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</si>
  <si>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</si>
  <si>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</si>
  <si>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</si>
  <si>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</si>
  <si>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</si>
  <si>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</si>
  <si>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</si>
  <si>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</si>
  <si>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</si>
  <si>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</si>
  <si>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</si>
  <si>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</si>
  <si>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</si>
  <si>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</si>
  <si>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</si>
  <si>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</si>
  <si>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</si>
  <si>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</si>
  <si>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</si>
  <si>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</si>
  <si>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</si>
  <si>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</si>
  <si>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</si>
  <si>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</si>
  <si>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</si>
  <si>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</si>
  <si>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</si>
  <si>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</si>
  <si>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</si>
  <si>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</si>
  <si>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</si>
  <si>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</si>
  <si>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</si>
  <si>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</si>
  <si>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</si>
  <si>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</si>
  <si>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</si>
  <si>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</si>
  <si>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</si>
  <si>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</si>
  <si>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</si>
  <si>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</si>
  <si>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</si>
  <si>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05235000</t>
  </si>
  <si>
    <t>L'ADOUR</t>
  </si>
  <si>
    <t>L'ADOUR A BAZET</t>
  </si>
  <si>
    <t>IBMR212-05658</t>
  </si>
  <si>
    <t>Agence de l'Eau Adour Garonne</t>
  </si>
  <si>
    <t>41749411900056</t>
  </si>
  <si>
    <t>AQUABIO</t>
  </si>
  <si>
    <t>GAUCHE</t>
  </si>
  <si>
    <t>Adèle BOULARD (Hydrobiologiste) - Anthony ANTOINE (Hydrobiologiste)</t>
  </si>
  <si>
    <t>IBMR Standard</t>
  </si>
  <si>
    <t>BASSES EAUX</t>
  </si>
  <si>
    <t>ensoleille</t>
  </si>
  <si>
    <t>NULLE OU FAIBLE</t>
  </si>
  <si>
    <t>OUI</t>
  </si>
  <si>
    <t xml:space="preserve">Taille station : Longueur de station inférieure à 100 m car site positionné entre un affluent en rive gauche  et un seuil et impossibilité de fragmenter ou de décaler le site
</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</si>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</sst>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463037</v>
      </c>
      <c r="G10" s="97"/>
      <c r="H10" s="98"/>
    </row>
    <row r="11" spans="1:8" ht="15">
      <c r="A11" s="10" t="s">
        <v>2281</v>
      </c>
      <c r="B11" s="47">
        <v>44435</v>
      </c>
      <c r="D11" s="10" t="s">
        <v>2284</v>
      </c>
      <c r="E11" s="52">
        <v>6247848</v>
      </c>
      <c r="G11" s="97"/>
      <c r="H11" s="98"/>
    </row>
    <row r="12" spans="1:8" ht="15">
      <c r="A12" s="10" t="s">
        <v>2287</v>
      </c>
      <c r="B12" s="52" t="s">
        <v>5291</v>
      </c>
      <c r="D12" s="10" t="s">
        <v>2285</v>
      </c>
      <c r="E12" s="52">
        <v>463026</v>
      </c>
      <c r="G12" s="99"/>
      <c r="H12" s="100"/>
    </row>
    <row r="13" spans="1:5" ht="17.25" customHeight="1" thickBot="1">
      <c r="A13" s="2"/>
      <c r="B13" s="55"/>
      <c r="D13" s="10" t="s">
        <v>2286</v>
      </c>
      <c r="E13" s="52">
        <v>6247902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463037</v>
      </c>
    </row>
    <row r="18" spans="1:3" ht="15">
      <c r="A18" s="111"/>
      <c r="B18" s="49" t="s">
        <v>2271</v>
      </c>
      <c r="C18" s="61">
        <f>E11</f>
        <v>6247848</v>
      </c>
    </row>
    <row r="19" spans="1:2" ht="15">
      <c r="A19" s="3" t="s">
        <v>2063</v>
      </c>
      <c r="B19" s="29">
        <v>267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60</v>
      </c>
    </row>
    <row r="25" spans="1:2" ht="15">
      <c r="A25" s="43" t="s">
        <v>2068</v>
      </c>
      <c r="B25" s="31">
        <v>24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60</v>
      </c>
      <c r="C36" s="6"/>
      <c r="D36" s="8" t="s">
        <v>2112</v>
      </c>
      <c r="E36" s="30"/>
    </row>
    <row r="37" spans="1:5" s="7" customFormat="1" ht="15" customHeight="1">
      <c r="A37" s="5" t="s">
        <v>2111</v>
      </c>
      <c r="B37" s="30">
        <v>24</v>
      </c>
      <c r="C37" s="6"/>
      <c r="D37" s="8" t="s">
        <v>2110</v>
      </c>
      <c r="E37" s="30"/>
    </row>
    <row r="38" spans="1:5" s="7" customFormat="1" ht="15" customHeight="1">
      <c r="A38" s="5" t="s">
        <v>2115</v>
      </c>
      <c r="B38" s="30">
        <v>12</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2</v>
      </c>
      <c r="C75" s="6"/>
      <c r="D75" s="10" t="s">
        <v>2081</v>
      </c>
      <c r="E75" s="9"/>
    </row>
    <row r="76" spans="1:5" s="15" customFormat="1" ht="15">
      <c r="A76" s="3" t="s">
        <v>2080</v>
      </c>
      <c r="B76" s="9">
        <v>0</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0.009999999776482582</v>
      </c>
      <c r="E97" s="35">
        <v>0</v>
      </c>
      <c r="F97" s="35" t="s">
        <v>2294</v>
      </c>
      <c r="G97" s="77"/>
      <c r="H97" s="78"/>
    </row>
    <row r="98" spans="1:8" ht="15">
      <c r="A98" s="33" t="s">
        <v>733</v>
      </c>
      <c r="B98" s="20" t="str">
        <f>IF(A98="NEWCOD",IF(ISBLANK(G98),"renseigner le champ 'Nouveau taxon'",G98),VLOOKUP(A98,'Ref Taxo'!A:B,2,FALSE))</f>
        <v>Fissidens crassipes</v>
      </c>
      <c r="C98" s="21">
        <f>IF(A98="NEWCOD",IF(ISBLANK(H98),"NoCod",H98),VLOOKUP(A98,'Ref Taxo'!A:D,4,FALSE))</f>
        <v>1294</v>
      </c>
      <c r="D98" s="34">
        <v>0.009999999776482582</v>
      </c>
      <c r="E98" s="35">
        <v>0</v>
      </c>
      <c r="F98" s="35" t="s">
        <v>2294</v>
      </c>
      <c r="G98" s="79"/>
      <c r="H98" s="80"/>
    </row>
    <row r="99" spans="1:8" ht="15">
      <c r="A99" s="33" t="s">
        <v>870</v>
      </c>
      <c r="B99" s="20" t="str">
        <f>IF(A99="NEWCOD",IF(ISBLANK(G99),"renseigner le champ 'Nouveau taxon'",G99),VLOOKUP(A99,'Ref Taxo'!A:B,2,FALSE))</f>
        <v>Hygroamblystegium fluviatile</v>
      </c>
      <c r="C99" s="21">
        <f>IF(A99="NEWCOD",IF(ISBLANK(H99),"NoCod",H99),VLOOKUP(A99,'Ref Taxo'!A:D,4,FALSE))</f>
        <v>1237</v>
      </c>
      <c r="D99" s="34">
        <v>0.009999999776482582</v>
      </c>
      <c r="E99" s="35">
        <v>0</v>
      </c>
      <c r="F99" s="35" t="s">
        <v>2294</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0.009999999776482582</v>
      </c>
      <c r="E100" s="35">
        <v>0</v>
      </c>
      <c r="F100" s="35" t="s">
        <v>2294</v>
      </c>
      <c r="G100" s="79"/>
      <c r="H100" s="80"/>
    </row>
    <row r="101" spans="1:8" ht="15">
      <c r="A101" s="33" t="s">
        <v>1035</v>
      </c>
      <c r="B101" s="20" t="str">
        <f>IF(A101="NEWCOD",IF(ISBLANK(G101),"renseigner le champ 'Nouveau taxon'",G101),VLOOKUP(A101,'Ref Taxo'!A:B,2,FALSE))</f>
        <v>Leptodictyum riparium</v>
      </c>
      <c r="C101" s="21">
        <f>IF(A101="NEWCOD",IF(ISBLANK(H101),"NoCod",H101),VLOOKUP(A101,'Ref Taxo'!A:D,4,FALSE))</f>
        <v>1244</v>
      </c>
      <c r="D101" s="34">
        <v>0.009999999776482582</v>
      </c>
      <c r="E101" s="35">
        <v>0</v>
      </c>
      <c r="F101" s="35" t="s">
        <v>2294</v>
      </c>
      <c r="G101" s="79"/>
      <c r="H101" s="80"/>
    </row>
    <row r="102" spans="1:8" ht="15">
      <c r="A102" s="33" t="s">
        <v>1132</v>
      </c>
      <c r="B102" s="20" t="str">
        <f>IF(A102="NEWCOD",IF(ISBLANK(G102),"renseigner le champ 'Nouveau taxon'",G102),VLOOKUP(A102,'Ref Taxo'!A:B,2,FALSE))</f>
        <v>Mentha aquatica</v>
      </c>
      <c r="C102" s="21">
        <f>IF(A102="NEWCOD",IF(ISBLANK(H102),"NoCod",H102),VLOOKUP(A102,'Ref Taxo'!A:D,4,FALSE))</f>
        <v>1791</v>
      </c>
      <c r="D102" s="34">
        <v>0.009999999776482582</v>
      </c>
      <c r="E102" s="35">
        <v>0</v>
      </c>
      <c r="F102" s="35" t="s">
        <v>2294</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0.009999999776482582</v>
      </c>
      <c r="E103" s="35">
        <v>0</v>
      </c>
      <c r="F103" s="35" t="s">
        <v>2294</v>
      </c>
      <c r="G103" s="79"/>
      <c r="H103" s="80"/>
    </row>
    <row r="104" spans="1:8" ht="15">
      <c r="A104" s="33" t="s">
        <v>1366</v>
      </c>
      <c r="B104" s="20" t="str">
        <f>IF(A104="NEWCOD",IF(ISBLANK(G104),"renseigner le champ 'Nouveau taxon'",G104),VLOOKUP(A104,'Ref Taxo'!A:B,2,FALSE))</f>
        <v>Phalaris arundinacea</v>
      </c>
      <c r="C104" s="21">
        <f>IF(A104="NEWCOD",IF(ISBLANK(H104),"NoCod",H104),VLOOKUP(A104,'Ref Taxo'!A:D,4,FALSE))</f>
        <v>1577</v>
      </c>
      <c r="D104" s="34">
        <v>0.009999999776482582</v>
      </c>
      <c r="E104" s="35">
        <v>0</v>
      </c>
      <c r="F104" s="35" t="s">
        <v>2294</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0.009999999776482582</v>
      </c>
      <c r="E105" s="35">
        <v>0</v>
      </c>
      <c r="F105" s="35" t="s">
        <v>2294</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0.10000000149011612</v>
      </c>
      <c r="E106" s="35">
        <v>0</v>
      </c>
      <c r="F106" s="35" t="s">
        <v>2294</v>
      </c>
      <c r="G106" s="79"/>
      <c r="H106" s="80"/>
    </row>
    <row r="107" spans="1:8" ht="15">
      <c r="A107" s="33" t="s">
        <v>429</v>
      </c>
      <c r="B107" s="20" t="str">
        <f>IF(A107="NEWCOD",IF(ISBLANK(G107),"renseigner le champ 'Nouveau taxon'",G107),VLOOKUP(A107,'Ref Taxo'!A:B,2,FALSE))</f>
        <v>Cinclidotus aquaticus</v>
      </c>
      <c r="C107" s="21">
        <f>IF(A107="NEWCOD",IF(ISBLANK(H107),"NoCod",H107),VLOOKUP(A107,'Ref Taxo'!A:D,4,FALSE))</f>
        <v>1318</v>
      </c>
      <c r="D107" s="34">
        <v>0.20000000298023224</v>
      </c>
      <c r="E107" s="35">
        <v>0</v>
      </c>
      <c r="F107" s="35" t="s">
        <v>2294</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0.4000000059604645</v>
      </c>
      <c r="E108" s="35">
        <v>0</v>
      </c>
      <c r="F108" s="35" t="s">
        <v>2294</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0.4000000059604645</v>
      </c>
      <c r="E109" s="35">
        <v>0</v>
      </c>
      <c r="F109" s="35" t="s">
        <v>2294</v>
      </c>
      <c r="G109" s="79"/>
      <c r="H109" s="80"/>
    </row>
    <row r="110" spans="1:8" ht="15">
      <c r="A110" s="33" t="s">
        <v>1130</v>
      </c>
      <c r="B110" s="20" t="str">
        <f>IF(A110="NEWCOD",IF(ISBLANK(G110),"renseigner le champ 'Nouveau taxon'",G110),VLOOKUP(A110,'Ref Taxo'!A:B,2,FALSE))</f>
        <v>Melosira</v>
      </c>
      <c r="C110" s="21">
        <f>IF(A110="NEWCOD",IF(ISBLANK(H110),"NoCod",H110),VLOOKUP(A110,'Ref Taxo'!A:D,4,FALSE))</f>
        <v>8714</v>
      </c>
      <c r="D110" s="34">
        <v>0.800000011920929</v>
      </c>
      <c r="E110" s="35">
        <v>0</v>
      </c>
      <c r="F110" s="35" t="s">
        <v>2294</v>
      </c>
      <c r="G110" s="79"/>
      <c r="H110" s="80"/>
    </row>
    <row r="111" spans="1:8" ht="15">
      <c r="A111" s="33" t="s">
        <v>528</v>
      </c>
      <c r="B111" s="20" t="str">
        <f>IF(A111="NEWCOD",IF(ISBLANK(G111),"renseigner le champ 'Nouveau taxon'",G111),VLOOKUP(A111,'Ref Taxo'!A:B,2,FALSE))</f>
        <v>Diatoma</v>
      </c>
      <c r="C111" s="21">
        <f>IF(A111="NEWCOD",IF(ISBLANK(H111),"NoCod",H111),VLOOKUP(A111,'Ref Taxo'!A:D,4,FALSE))</f>
        <v>6627</v>
      </c>
      <c r="D111" s="34">
        <v>1.100000023841858</v>
      </c>
      <c r="E111" s="35">
        <v>0</v>
      </c>
      <c r="F111" s="35" t="s">
        <v>2294</v>
      </c>
      <c r="G111" s="79"/>
      <c r="H111" s="80"/>
    </row>
    <row r="112" spans="1:8" ht="15">
      <c r="A112" s="33" t="s">
        <v>453</v>
      </c>
      <c r="B112" s="20" t="str">
        <f>IF(A112="NEWCOD",IF(ISBLANK(G112),"renseigner le champ 'Nouveau taxon'",G112),VLOOKUP(A112,'Ref Taxo'!A:B,2,FALSE))</f>
        <v>Cladophora</v>
      </c>
      <c r="C112" s="21">
        <f>IF(A112="NEWCOD",IF(ISBLANK(H112),"NoCod",H112),VLOOKUP(A112,'Ref Taxo'!A:D,4,FALSE))</f>
        <v>1124</v>
      </c>
      <c r="D112" s="34">
        <v>1.2000000476837158</v>
      </c>
      <c r="E112" s="35">
        <v>0</v>
      </c>
      <c r="F112" s="35" t="s">
        <v>2294</v>
      </c>
      <c r="G112" s="79"/>
      <c r="H112" s="80"/>
    </row>
    <row r="113" spans="1:8" ht="15">
      <c r="A113" s="33" t="s">
        <v>1610</v>
      </c>
      <c r="B113" s="20" t="str">
        <f>IF(A113="NEWCOD",IF(ISBLANK(G113),"renseigner le champ 'Nouveau taxon'",G113),VLOOKUP(A113,'Ref Taxo'!A:B,2,FALSE))</f>
        <v>Ranunculus penicillatus</v>
      </c>
      <c r="C113" s="21">
        <f>IF(A113="NEWCOD",IF(ISBLANK(H113),"NoCod",H113),VLOOKUP(A113,'Ref Taxo'!A:D,4,FALSE))</f>
        <v>1909</v>
      </c>
      <c r="D113" s="34">
        <v>1.5</v>
      </c>
      <c r="E113" s="35">
        <v>0</v>
      </c>
      <c r="F113" s="35" t="s">
        <v>2294</v>
      </c>
      <c r="G113" s="79"/>
      <c r="H113" s="80"/>
    </row>
    <row r="114" spans="1:8" ht="15">
      <c r="A114" s="33" t="s">
        <v>1883</v>
      </c>
      <c r="B114" s="20" t="str">
        <f>IF(A114="NEWCOD",IF(ISBLANK(G114),"renseigner le champ 'Nouveau taxon'",G114),VLOOKUP(A114,'Ref Taxo'!A:B,2,FALSE))</f>
        <v>Spirogyra</v>
      </c>
      <c r="C114" s="21">
        <f>IF(A114="NEWCOD",IF(ISBLANK(H114),"NoCod",H114),VLOOKUP(A114,'Ref Taxo'!A:D,4,FALSE))</f>
        <v>1147</v>
      </c>
      <c r="D114" s="34">
        <v>1.7999999523162842</v>
      </c>
      <c r="E114" s="35">
        <v>0</v>
      </c>
      <c r="F114" s="35" t="s">
        <v>2294</v>
      </c>
      <c r="G114" s="79"/>
      <c r="H114" s="80"/>
    </row>
    <row r="115" spans="1:8" ht="15">
      <c r="A115" s="33" t="s">
        <v>842</v>
      </c>
      <c r="B115" s="20" t="str">
        <f>IF(A115="NEWCOD",IF(ISBLANK(G115),"renseigner le champ 'Nouveau taxon'",G115),VLOOKUP(A115,'Ref Taxo'!A:B,2,FALSE))</f>
        <v>Hildenbrandia</v>
      </c>
      <c r="C115" s="21">
        <f>IF(A115="NEWCOD",IF(ISBLANK(H115),"NoCod",H115),VLOOKUP(A115,'Ref Taxo'!A:D,4,FALSE))</f>
        <v>1157</v>
      </c>
      <c r="D115" s="34">
        <v>2.5999999046325684</v>
      </c>
      <c r="E115" s="35">
        <v>0</v>
      </c>
      <c r="F115" s="35" t="s">
        <v>2294</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2.700000047683716</v>
      </c>
      <c r="E116" s="35">
        <v>0</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2017-08-03T14:39:23Z</cp:lastPrinted>
  <dcterms:created xsi:type="dcterms:W3CDTF">2017-07-26T12:29:11Z</dcterms:created>
  <dcterms:modified xsi:type="dcterms:W3CDTF">2022-05-09T10:19:10Z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