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0" yWindow="65326" windowWidth="19440" windowHeight="15000" activeTab="1"/>
  </bookViews>
  <sheets>
    <sheet name="Ref Taxo" sheetId="1" r:id="rId1"/>
    <sheet name="06128000" sheetId="2" r:id="rId2"/>
    <sheet name="Mises à jour" sheetId="3" r:id="rId3"/>
  </sheets>
  <definedNames/>
  <calcPr calcId="181029"/>
  <extLst/>
</workbook>
</file>

<file path=xl/sharedStrings.xml><?xml version="1.0" encoding="utf-8"?>
<sst xmlns="http://schemas.openxmlformats.org/spreadsheetml/2006/main" count="6481" uniqueCount="5305">
  <si>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</si>
  <si>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</si>
  <si>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</si>
  <si>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</si>
  <si>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</si>
  <si>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</si>
  <si>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</si>
  <si>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</si>
  <si>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</si>
  <si>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</si>
  <si>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</si>
  <si>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</si>
  <si>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</si>
  <si>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</si>
  <si>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</si>
  <si>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</si>
  <si>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</si>
  <si>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</si>
  <si>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</si>
  <si>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</si>
  <si>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</si>
  <si>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</si>
  <si>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</si>
  <si>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</si>
  <si>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</si>
  <si>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</si>
  <si>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</si>
  <si>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</si>
  <si>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</si>
  <si>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</si>
  <si>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</si>
  <si>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</si>
  <si>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</si>
  <si>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</si>
  <si>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</si>
  <si>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</si>
  <si>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</si>
  <si>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</si>
  <si>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</si>
  <si>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</si>
  <si>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</si>
  <si>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</si>
  <si>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</si>
  <si>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</si>
  <si>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</si>
  <si>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</si>
  <si>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</si>
  <si>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</si>
  <si>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</si>
  <si>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</si>
  <si>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</si>
  <si>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</si>
  <si>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</si>
  <si>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</si>
  <si>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</si>
  <si>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</si>
  <si>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</si>
  <si>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</si>
  <si>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</si>
  <si>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</si>
  <si>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</si>
  <si>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</si>
  <si>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</si>
  <si>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</si>
  <si>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</si>
  <si>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</si>
  <si>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</si>
  <si>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</si>
  <si>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</si>
  <si>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</si>
  <si>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</si>
  <si>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</si>
  <si>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</si>
  <si>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</si>
  <si>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</si>
  <si>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</si>
  <si>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</si>
  <si>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</si>
  <si>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</si>
  <si>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</si>
  <si>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</si>
  <si>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</si>
  <si>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</si>
  <si>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</si>
  <si>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</si>
  <si>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</si>
  <si>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</si>
  <si>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</si>
  <si>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</si>
  <si>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</si>
  <si>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</si>
  <si>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</si>
  <si>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</si>
  <si>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</si>
  <si>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</si>
  <si>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</si>
  <si>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</si>
  <si>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</si>
  <si>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</si>
  <si>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</si>
  <si>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</si>
  <si>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</si>
  <si>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</si>
  <si>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</si>
  <si>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</si>
  <si>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</si>
  <si>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</si>
  <si>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</si>
  <si>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</si>
  <si>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</si>
  <si>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</si>
  <si>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</si>
  <si>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</si>
  <si>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</si>
  <si>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</si>
  <si>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</si>
  <si>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</si>
  <si>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</si>
  <si>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</si>
  <si>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</si>
  <si>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</si>
  <si>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</si>
  <si>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</si>
  <si>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</si>
  <si>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</si>
  <si>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</si>
  <si>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</si>
  <si>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</si>
  <si>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</si>
  <si>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</si>
  <si>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</si>
  <si>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</si>
  <si>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</si>
  <si>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</si>
  <si>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</si>
  <si>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</si>
  <si>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</si>
  <si>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</si>
  <si>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</si>
  <si>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</si>
  <si>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</si>
  <si>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</si>
  <si>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</si>
  <si>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</si>
  <si>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</si>
  <si>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</si>
  <si>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</si>
  <si>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</si>
  <si>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</si>
  <si>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</si>
  <si>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</si>
  <si>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</si>
  <si>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</si>
  <si>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</si>
  <si>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</si>
  <si>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</si>
  <si>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</si>
  <si>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</si>
  <si>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</si>
  <si>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</si>
  <si>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</si>
  <si>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</si>
  <si>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</si>
  <si>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</si>
  <si>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</si>
  <si>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</si>
  <si>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</si>
  <si>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</si>
  <si>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</si>
  <si>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</si>
  <si>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</si>
  <si>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</si>
  <si>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</si>
  <si>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</si>
  <si>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</si>
  <si>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</si>
  <si>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</si>
  <si>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</si>
  <si>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</si>
  <si>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</si>
  <si>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</si>
  <si>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</si>
  <si>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</si>
  <si>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</si>
  <si>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</si>
  <si>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</si>
  <si>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</si>
  <si>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</si>
  <si>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</si>
  <si>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</si>
  <si>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</si>
  <si>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</si>
  <si>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</si>
  <si>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</si>
  <si>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</si>
  <si>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</si>
  <si>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</si>
  <si>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</si>
  <si>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</si>
  <si>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</si>
  <si>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</si>
  <si>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</si>
  <si>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</si>
  <si>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</si>
  <si>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</si>
  <si>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</si>
  <si>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</si>
  <si>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</si>
  <si>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</si>
  <si>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</si>
  <si>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</si>
  <si>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</si>
  <si>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</si>
  <si>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</si>
  <si>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</si>
  <si>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</si>
  <si>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</si>
  <si>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</si>
  <si>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</si>
  <si>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</si>
  <si>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</si>
  <si>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</si>
  <si>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</si>
  <si>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</si>
  <si>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</si>
  <si>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</si>
  <si>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</si>
  <si>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</si>
  <si>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</si>
  <si>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</si>
  <si>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</si>
  <si>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</si>
  <si>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</si>
  <si>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</si>
  <si>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</si>
  <si>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</si>
  <si>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</si>
  <si>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</si>
  <si>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</si>
  <si>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</si>
  <si>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</si>
  <si>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</si>
  <si>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</si>
  <si>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</si>
  <si>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</si>
  <si>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</si>
  <si>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</si>
  <si>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</si>
  <si>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</si>
  <si>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</si>
  <si>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</si>
  <si>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</si>
  <si>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</si>
  <si>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</si>
  <si>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</si>
  <si>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</si>
  <si>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</si>
  <si>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</si>
  <si>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</si>
  <si>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</si>
  <si>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</si>
  <si>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</si>
  <si>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</si>
  <si>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</si>
  <si>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</si>
  <si>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</si>
  <si>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</si>
  <si>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</si>
  <si>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</si>
  <si>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</si>
  <si>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</si>
  <si>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</si>
  <si>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</si>
  <si>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</si>
  <si>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</si>
  <si>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</si>
  <si>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</si>
  <si>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</si>
  <si>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</si>
  <si>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</si>
  <si>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</si>
  <si>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</si>
  <si>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</si>
  <si>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</si>
  <si>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</si>
  <si>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</si>
  <si>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</si>
  <si>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</si>
  <si>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</si>
  <si>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</si>
  <si>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</si>
  <si>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</si>
  <si>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</si>
  <si>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</si>
  <si>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</si>
  <si>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</si>
  <si>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</si>
  <si>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</si>
  <si>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</si>
  <si>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</si>
  <si>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</si>
  <si>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</si>
  <si>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</si>
  <si>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</si>
  <si>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</si>
  <si>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</si>
  <si>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</si>
  <si>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</si>
  <si>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</si>
  <si>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</si>
  <si>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</si>
  <si>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</si>
  <si>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</si>
  <si>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</si>
  <si>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</si>
  <si>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</si>
  <si>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</si>
  <si>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</si>
  <si>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</si>
  <si>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</si>
  <si>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</si>
  <si>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</si>
  <si>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</si>
  <si>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</si>
  <si>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</si>
  <si>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</si>
  <si>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</si>
  <si>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</si>
  <si>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</si>
  <si>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</si>
  <si>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</si>
  <si>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</si>
  <si>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</si>
  <si>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</si>
  <si>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</si>
  <si>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</si>
  <si>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</si>
  <si>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</si>
  <si>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</si>
  <si>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</si>
  <si>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</si>
  <si>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</si>
  <si>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</si>
  <si>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</si>
  <si>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</si>
  <si>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</si>
  <si>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</si>
  <si>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</si>
  <si>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</si>
  <si>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</si>
  <si>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</si>
  <si>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</si>
  <si>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</si>
  <si>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</si>
  <si>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</si>
  <si>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</si>
  <si>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</si>
  <si>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</si>
  <si>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</si>
  <si>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</si>
  <si>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</si>
  <si>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</si>
  <si>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</si>
  <si>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</si>
  <si>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</si>
  <si>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</si>
  <si>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</si>
  <si>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</si>
  <si>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</si>
  <si>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</si>
  <si>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</si>
  <si>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</si>
  <si>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</si>
  <si>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</si>
  <si>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</si>
  <si>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</si>
  <si>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</si>
  <si>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</si>
  <si>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</si>
  <si>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</si>
  <si>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</si>
  <si>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</si>
  <si>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</si>
  <si>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</si>
  <si>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</si>
  <si>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</si>
  <si>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</si>
  <si>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</si>
  <si>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</si>
  <si>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</si>
  <si>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</si>
  <si>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</si>
  <si>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</si>
  <si>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</si>
  <si>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</si>
  <si>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</si>
  <si>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</si>
  <si>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</si>
  <si>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</si>
  <si>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</si>
  <si>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</si>
  <si>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</si>
  <si>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</si>
  <si>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</si>
  <si>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</si>
  <si>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</si>
  <si>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</si>
  <si>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</si>
  <si>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</si>
  <si>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</si>
  <si>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</si>
  <si>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</si>
  <si>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</si>
  <si>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</si>
  <si>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</si>
  <si>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</si>
  <si>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</si>
  <si>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</si>
  <si>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</si>
  <si>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</si>
  <si>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</si>
  <si>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</si>
  <si>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</si>
  <si>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</si>
  <si>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</si>
  <si>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</si>
  <si>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</si>
  <si>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</si>
  <si>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</si>
  <si>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</si>
  <si>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</si>
  <si>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</si>
  <si>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</si>
  <si>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</si>
  <si>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</si>
  <si>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</si>
  <si>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</si>
  <si>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</si>
  <si>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</si>
  <si>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</si>
  <si>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</si>
  <si>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</si>
  <si>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</si>
  <si>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</si>
  <si>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</si>
  <si>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</si>
  <si>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</si>
  <si>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</si>
  <si>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</si>
  <si>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</si>
  <si>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</si>
  <si>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</si>
  <si>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</si>
  <si>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</si>
  <si>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</si>
  <si>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</si>
  <si>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</si>
  <si>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</si>
  <si>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</si>
  <si>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</si>
  <si>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</si>
  <si>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</si>
  <si>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</si>
  <si>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</si>
  <si>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</si>
  <si>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</si>
  <si>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</si>
  <si>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</si>
  <si>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</si>
  <si>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</si>
  <si>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</si>
  <si>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</si>
  <si>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</si>
  <si>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</si>
  <si>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</si>
  <si>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</si>
  <si>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</si>
  <si>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</si>
  <si>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</si>
  <si>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</si>
  <si>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</si>
  <si>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</si>
  <si>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</si>
  <si>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</si>
  <si>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</si>
  <si>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</si>
  <si>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</si>
  <si>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</si>
  <si>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</si>
  <si>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</si>
  <si>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</si>
  <si>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</si>
  <si>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</si>
  <si>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</si>
  <si>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</si>
  <si>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</si>
  <si>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</si>
  <si>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</si>
  <si>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</si>
  <si>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</si>
  <si>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</si>
  <si>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</si>
  <si>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</si>
  <si>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</si>
  <si>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</si>
  <si>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</si>
  <si>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</si>
  <si>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</si>
  <si>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</si>
  <si>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</si>
  <si>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</si>
  <si>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</si>
  <si>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</si>
  <si>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</si>
  <si>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</si>
  <si>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</si>
  <si>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</si>
  <si>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</si>
  <si>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</si>
  <si>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</si>
  <si>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</si>
  <si>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</si>
  <si>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</si>
  <si>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</si>
  <si>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</si>
  <si>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</si>
  <si>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</si>
  <si>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</si>
  <si>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</si>
  <si>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</si>
  <si>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</si>
  <si>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</si>
  <si>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</si>
  <si>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</si>
  <si>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</si>
  <si>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</si>
  <si>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</si>
  <si>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</si>
  <si>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</si>
  <si>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</si>
  <si>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</si>
  <si>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</si>
  <si>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</si>
  <si>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</si>
  <si>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</si>
  <si>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</si>
  <si>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</si>
  <si>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</si>
  <si>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</si>
  <si>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</si>
  <si>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</si>
  <si>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</si>
  <si>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</si>
  <si>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</si>
  <si>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</si>
  <si>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</si>
  <si>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</si>
  <si>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</si>
  <si>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</si>
  <si>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</si>
  <si>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</si>
  <si>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</si>
  <si>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</si>
  <si>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</si>
  <si>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</si>
  <si>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</si>
  <si>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</si>
  <si>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</si>
  <si>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</si>
  <si>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</si>
  <si>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</si>
  <si>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</si>
  <si>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</si>
  <si>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</si>
  <si>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</si>
  <si>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</si>
  <si>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</si>
  <si>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</si>
  <si>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</si>
  <si>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</si>
  <si>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</si>
  <si>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</si>
  <si>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</si>
  <si>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</si>
  <si>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</si>
  <si>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</si>
  <si>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</si>
  <si>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</si>
  <si>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</si>
  <si>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</si>
  <si>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</si>
  <si>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</si>
  <si>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</si>
  <si>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</si>
  <si>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</si>
  <si>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</si>
  <si>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</si>
  <si>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</si>
  <si>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</si>
  <si>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</si>
  <si>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</si>
  <si>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</si>
  <si>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</si>
  <si>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</si>
  <si>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</si>
  <si>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</si>
  <si>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</si>
  <si>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</si>
  <si>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</si>
  <si>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</si>
  <si>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</si>
  <si>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</si>
  <si>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</si>
  <si>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</si>
  <si>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</si>
  <si>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</si>
  <si>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</si>
  <si>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</si>
  <si>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</si>
  <si>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</si>
  <si>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</si>
  <si>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</si>
  <si>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</si>
  <si>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</si>
  <si>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</si>
  <si>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</si>
  <si>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</si>
  <si>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</si>
  <si>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</si>
  <si>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</si>
  <si>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</si>
  <si>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</si>
  <si>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</si>
  <si>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</si>
  <si>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</si>
  <si>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</si>
  <si>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</si>
  <si>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</si>
  <si>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</si>
  <si>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</si>
  <si>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</si>
  <si>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</si>
  <si>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</si>
  <si>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</si>
  <si>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</si>
  <si>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</si>
  <si>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</si>
  <si>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</si>
  <si>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</si>
  <si>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</si>
  <si>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</si>
  <si>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</si>
  <si>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</si>
  <si>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</si>
  <si>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</si>
  <si>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</si>
  <si>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</si>
  <si>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</si>
  <si>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</si>
  <si>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</si>
  <si>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</si>
  <si>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</si>
  <si>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</si>
  <si>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</si>
  <si>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</si>
  <si>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</si>
  <si>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</si>
  <si>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</si>
  <si>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</si>
  <si>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</si>
  <si>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</si>
  <si>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</si>
  <si>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</si>
  <si>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</si>
  <si>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</si>
  <si>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</si>
  <si>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</si>
  <si>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</si>
  <si>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</si>
  <si>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</si>
  <si>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</si>
  <si>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</si>
  <si>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</si>
  <si>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</si>
  <si>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</si>
  <si>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</si>
  <si>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</si>
  <si>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</si>
  <si>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</si>
  <si>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</si>
  <si>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</si>
  <si>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</si>
  <si>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</si>
  <si>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</si>
  <si>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</si>
  <si>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</si>
  <si>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</si>
  <si>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</si>
  <si>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</si>
  <si>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</si>
  <si>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</si>
  <si>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</si>
  <si>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</si>
  <si>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</si>
  <si>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</si>
  <si>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</si>
  <si>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</si>
  <si>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</si>
  <si>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</si>
  <si>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</si>
  <si>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</si>
  <si>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</si>
  <si>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</si>
  <si>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</si>
  <si>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</si>
  <si>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</si>
  <si>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</si>
  <si>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</si>
  <si>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</si>
  <si>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</si>
  <si>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</si>
  <si>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</si>
  <si>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</si>
  <si>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</si>
  <si>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</si>
  <si>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</si>
  <si>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</si>
  <si>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</si>
  <si>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</si>
  <si>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</si>
  <si>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</si>
  <si>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</si>
  <si>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</si>
  <si>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</si>
  <si>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</si>
  <si>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</si>
  <si>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</si>
  <si>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</si>
  <si>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</si>
  <si>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</si>
  <si>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</si>
  <si>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</si>
  <si>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</si>
  <si>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</si>
  <si>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</si>
  <si>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</si>
  <si>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</si>
  <si>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</si>
  <si>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</si>
  <si>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</si>
  <si>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</si>
  <si>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</si>
  <si>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</si>
  <si>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</si>
  <si>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</si>
  <si>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</si>
  <si>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</si>
  <si>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</si>
  <si>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</si>
  <si>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</si>
  <si>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</si>
  <si>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</si>
  <si>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</si>
  <si>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</si>
  <si>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</si>
  <si>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</si>
  <si>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</si>
  <si>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</si>
  <si>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</si>
  <si>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</si>
  <si>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</si>
  <si>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</si>
  <si>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</si>
  <si>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</si>
  <si>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</si>
  <si>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</si>
  <si>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</si>
  <si>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</si>
  <si>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</si>
  <si>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</si>
  <si>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</si>
  <si>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</si>
  <si>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</si>
  <si>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</si>
  <si>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</si>
  <si>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</si>
  <si>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</si>
  <si>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</si>
  <si>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</si>
  <si>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</si>
  <si>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</si>
  <si>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</si>
  <si>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</si>
  <si>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</si>
  <si>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</si>
  <si>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</si>
  <si>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</si>
  <si>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</si>
  <si>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</si>
  <si>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</si>
  <si>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</si>
  <si>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</si>
  <si>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</si>
  <si>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</si>
  <si>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</si>
  <si>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</si>
  <si>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</si>
  <si>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</si>
  <si>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</si>
  <si>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</si>
  <si>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</si>
  <si>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</si>
  <si>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</si>
  <si>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</si>
  <si>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</si>
  <si>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</si>
  <si>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</si>
  <si>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</si>
  <si>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</si>
  <si>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</si>
  <si>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</si>
  <si>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</si>
  <si>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</si>
  <si>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</si>
  <si>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</si>
  <si>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</si>
  <si>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</si>
  <si>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</si>
  <si>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</si>
  <si>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</si>
  <si>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</si>
  <si>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</si>
  <si>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</si>
  <si>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</si>
  <si>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</si>
  <si>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</si>
  <si>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</si>
  <si>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</si>
  <si>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</si>
  <si>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</si>
  <si>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</si>
  <si>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</si>
  <si>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</si>
  <si>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</si>
  <si>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</si>
  <si>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</si>
  <si>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</si>
  <si>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</si>
  <si>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</si>
  <si>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</si>
  <si>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</si>
  <si>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</si>
  <si>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</si>
  <si>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</si>
  <si>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</si>
  <si>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</si>
  <si>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</si>
  <si>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</si>
  <si>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</si>
  <si>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</si>
  <si>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</si>
  <si>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</si>
  <si>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</si>
  <si>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</si>
  <si>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</si>
  <si>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</si>
  <si>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</si>
  <si>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</si>
  <si>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</si>
  <si>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</si>
  <si>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</si>
  <si>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</si>
  <si>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</si>
  <si>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</si>
  <si>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</si>
  <si>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</si>
  <si>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</si>
  <si>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</si>
  <si>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</si>
  <si>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</si>
  <si>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</si>
  <si>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</si>
  <si>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</si>
  <si>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</si>
  <si>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</si>
  <si>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</si>
  <si>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</si>
  <si>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</si>
  <si>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</si>
  <si>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</si>
  <si>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</si>
  <si>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</si>
  <si>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</si>
  <si>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</si>
  <si>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</si>
  <si>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</si>
  <si>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</si>
  <si>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</si>
  <si>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</si>
  <si>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</si>
  <si>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</si>
  <si>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</si>
  <si>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</si>
  <si>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</si>
  <si>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</si>
  <si>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</si>
  <si>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</si>
  <si>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</si>
  <si>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</si>
  <si>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</si>
  <si>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</si>
  <si>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</si>
  <si>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</si>
  <si>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</si>
  <si>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</si>
  <si>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</si>
  <si>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</si>
  <si>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</si>
  <si>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</si>
  <si>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</si>
  <si>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</si>
  <si>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</si>
  <si>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</si>
  <si>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</si>
  <si>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</si>
  <si>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</si>
  <si>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</si>
  <si>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</si>
  <si>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</si>
  <si>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</si>
  <si>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</si>
  <si>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</si>
  <si>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</si>
  <si>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</si>
  <si>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</si>
  <si>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</si>
  <si>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</si>
  <si>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</si>
  <si>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</si>
  <si>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</si>
  <si>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</si>
  <si>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</si>
  <si>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</si>
  <si>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</si>
  <si>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</si>
  <si>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</si>
  <si>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</si>
  <si>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</si>
  <si>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</si>
  <si>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</si>
  <si>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</si>
  <si>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</si>
  <si>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</si>
  <si>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</si>
  <si>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</si>
  <si>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</si>
  <si>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</si>
  <si>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</si>
  <si>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</si>
  <si>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</si>
  <si>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</si>
  <si>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</si>
  <si>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</si>
  <si>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</si>
  <si>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</si>
  <si>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</si>
  <si>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</si>
  <si>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</si>
  <si>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</si>
  <si>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</si>
  <si>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</si>
  <si>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</si>
  <si>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</si>
  <si>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</si>
  <si>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</si>
  <si>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</si>
  <si>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</si>
  <si>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</si>
  <si>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</si>
  <si>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</si>
  <si>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</si>
  <si>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</si>
  <si>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</si>
  <si>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</si>
  <si>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</si>
  <si>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</si>
  <si>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</si>
  <si>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</si>
  <si>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</si>
  <si>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</si>
  <si>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</si>
  <si>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</si>
  <si>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</si>
  <si>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</si>
  <si>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</si>
  <si>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</si>
  <si>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</si>
  <si>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</si>
  <si>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</si>
  <si>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</si>
  <si>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</si>
  <si>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</si>
  <si>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</si>
  <si>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</si>
  <si>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</si>
  <si>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</si>
  <si>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</si>
  <si>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</si>
  <si>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</si>
  <si>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</si>
  <si>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</si>
  <si>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</si>
  <si>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</si>
  <si>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</si>
  <si>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</si>
  <si>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</si>
  <si>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</si>
  <si>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</si>
  <si>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</si>
  <si>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</si>
  <si>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</si>
  <si>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</si>
  <si>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</si>
  <si>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</si>
  <si>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</si>
  <si>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</si>
  <si>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</si>
  <si>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</si>
  <si>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</si>
  <si>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</si>
  <si>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</si>
  <si>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</si>
  <si>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</si>
  <si>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</si>
  <si>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</si>
  <si>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</si>
  <si>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</si>
  <si>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</si>
  <si>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</si>
  <si>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</si>
  <si>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</si>
  <si>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</si>
  <si>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</si>
  <si>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</si>
  <si>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</si>
  <si>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</si>
  <si>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</si>
  <si>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</si>
  <si>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</si>
  <si>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</si>
  <si>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</si>
  <si>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</si>
  <si>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</si>
  <si>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</si>
  <si>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</si>
  <si>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</si>
  <si>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</si>
  <si>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</si>
  <si>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</si>
  <si>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</si>
  <si>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</si>
  <si>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</si>
  <si>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</si>
  <si>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</si>
  <si>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</si>
  <si>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</si>
  <si>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</si>
  <si>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</si>
  <si>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</si>
  <si>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</si>
  <si>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</si>
  <si>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</si>
  <si>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</si>
  <si>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</si>
  <si>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</si>
  <si>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</si>
  <si>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</si>
  <si>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</si>
  <si>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</si>
  <si>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</si>
  <si>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</si>
  <si>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</si>
  <si>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</si>
  <si>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</si>
  <si>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</si>
  <si>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</si>
  <si>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</si>
  <si>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</si>
  <si>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</si>
  <si>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</si>
  <si>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</si>
  <si>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</si>
  <si>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</si>
  <si>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</si>
  <si>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</si>
  <si>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</si>
  <si>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</si>
  <si>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</si>
  <si>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</si>
  <si>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</si>
  <si>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</si>
  <si>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</si>
  <si>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</si>
  <si>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</si>
  <si>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</si>
  <si>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</si>
  <si>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</si>
  <si>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</si>
  <si>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</si>
  <si>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</si>
  <si>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</si>
  <si>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</si>
  <si>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</si>
  <si>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</si>
  <si>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</si>
  <si>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</si>
  <si>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</si>
  <si>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</si>
  <si>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</si>
  <si>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</si>
  <si>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</si>
  <si>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</si>
  <si>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</si>
  <si>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</si>
  <si>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</si>
  <si>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</si>
  <si>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</si>
  <si>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</si>
  <si>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</si>
  <si>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</si>
  <si>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</si>
  <si>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</si>
  <si>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</si>
  <si>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</si>
  <si>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</si>
  <si>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</si>
  <si>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</si>
  <si>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</si>
  <si>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</si>
  <si>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</si>
  <si>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</si>
  <si>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</si>
  <si>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</si>
  <si>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</si>
  <si>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</si>
  <si>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</si>
  <si>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</si>
  <si>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</si>
  <si>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</si>
  <si>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</si>
  <si>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</si>
  <si>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</si>
  <si>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</si>
  <si>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</si>
  <si>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</si>
  <si>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</si>
  <si>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</si>
  <si>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</si>
  <si>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</si>
  <si>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</si>
  <si>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</si>
  <si>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</si>
  <si>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</si>
  <si>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</si>
  <si>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</si>
  <si>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</si>
  <si>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</si>
  <si>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</si>
  <si>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</si>
  <si>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</si>
  <si>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</si>
  <si>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</si>
  <si>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</si>
  <si>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</si>
  <si>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</si>
  <si>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</si>
  <si>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</si>
  <si>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</si>
  <si>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</si>
  <si>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</si>
  <si>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</si>
  <si>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</si>
  <si>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</si>
  <si>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</si>
  <si>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</si>
  <si>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</si>
  <si>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</si>
  <si>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</si>
  <si>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</si>
  <si>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</si>
  <si>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</si>
  <si>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</si>
  <si>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</si>
  <si>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</si>
  <si>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</si>
  <si>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</si>
  <si>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</si>
  <si>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</si>
  <si>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</si>
  <si>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</si>
  <si>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</si>
  <si>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</si>
  <si>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</si>
  <si>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</si>
  <si>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</si>
  <si>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</si>
  <si>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</si>
  <si>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</si>
  <si>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</si>
  <si>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</si>
  <si>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</si>
  <si>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</si>
  <si>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</si>
  <si>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</si>
  <si>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</si>
  <si>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</si>
  <si>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</si>
  <si>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</si>
  <si>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</si>
  <si>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</si>
  <si>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</si>
  <si>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</si>
  <si>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</si>
  <si>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</si>
  <si>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</si>
  <si>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</si>
  <si>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</si>
  <si>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</si>
  <si>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</si>
  <si>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</si>
  <si>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</si>
  <si>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</si>
  <si>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</si>
  <si>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</si>
  <si>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</si>
  <si>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</si>
  <si>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</si>
  <si>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</si>
  <si>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</si>
  <si>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</si>
  <si>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</si>
  <si>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</si>
  <si>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</si>
  <si>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</si>
  <si>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</si>
  <si>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</si>
  <si>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</si>
  <si>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</si>
  <si>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</si>
  <si>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</si>
  <si>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</si>
  <si>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</si>
  <si>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</si>
  <si>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</si>
  <si>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</si>
  <si>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</si>
  <si>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</si>
  <si>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</si>
  <si>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</si>
  <si>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</si>
  <si>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</si>
  <si>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</si>
  <si>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</si>
  <si>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</si>
  <si>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</si>
  <si>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</si>
  <si>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</si>
  <si>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</si>
  <si>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</si>
  <si>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</si>
  <si>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</si>
  <si>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</si>
  <si>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</si>
  <si>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</si>
  <si>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</si>
  <si>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</si>
  <si>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</si>
  <si>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</si>
  <si>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</si>
  <si>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</si>
  <si>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</si>
  <si>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</si>
  <si>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</si>
  <si>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</si>
  <si>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</si>
  <si>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</si>
  <si>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</si>
  <si>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</si>
  <si>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</si>
  <si>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</si>
  <si>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</si>
  <si>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</si>
  <si>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</si>
  <si>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</si>
  <si>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</si>
  <si>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</si>
  <si>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</si>
  <si>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</si>
  <si>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</si>
  <si>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</si>
  <si>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</si>
  <si>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</si>
  <si>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</si>
  <si>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</si>
  <si>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</si>
  <si>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</si>
  <si>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</si>
  <si>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</si>
  <si>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</si>
  <si>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</si>
  <si>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</si>
  <si>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</si>
  <si>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</si>
  <si>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</si>
  <si>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</si>
  <si>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</si>
  <si>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</si>
  <si>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</si>
  <si>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</si>
  <si>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</si>
  <si>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</si>
  <si>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</si>
  <si>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</si>
  <si>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</si>
  <si>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</si>
  <si>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</si>
  <si>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</si>
  <si>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</si>
  <si>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</si>
  <si>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</si>
  <si>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</si>
  <si>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</si>
  <si>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</si>
  <si>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</si>
  <si>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</si>
  <si>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</si>
  <si>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</si>
  <si>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</si>
  <si>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</si>
  <si>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</si>
  <si>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</si>
  <si>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</si>
  <si>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</si>
  <si>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</si>
  <si>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</si>
  <si>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</si>
  <si>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</si>
  <si>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</si>
  <si>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</si>
  <si>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</si>
  <si>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</si>
  <si>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</si>
  <si>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</si>
  <si>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</si>
  <si>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</si>
  <si>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</si>
  <si>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</si>
  <si>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</si>
  <si>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</si>
  <si>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</si>
  <si>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</si>
  <si>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</si>
  <si>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</si>
  <si>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</si>
  <si>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</si>
  <si>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</si>
  <si>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</si>
  <si>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</si>
  <si>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</si>
  <si>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</si>
  <si>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</si>
  <si>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</si>
  <si>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</si>
  <si>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</si>
  <si>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</si>
  <si>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</si>
  <si>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</si>
  <si>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</si>
  <si>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</si>
  <si>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</si>
  <si>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</si>
  <si>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</si>
  <si>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</si>
  <si>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</si>
  <si>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</si>
  <si>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</si>
  <si>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</si>
  <si>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</si>
  <si>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</si>
  <si>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</si>
  <si>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</si>
  <si>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</si>
  <si>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</si>
  <si>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</si>
  <si>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</si>
  <si>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</si>
  <si>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</si>
  <si>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</si>
  <si>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</si>
  <si>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</si>
  <si>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</si>
  <si>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</si>
  <si>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</si>
  <si>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</si>
  <si>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</si>
  <si>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</si>
  <si>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</si>
  <si>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</si>
  <si>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</si>
  <si>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</si>
  <si>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</si>
  <si>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</si>
  <si>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</si>
  <si>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</si>
  <si>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</si>
  <si>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</si>
  <si>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</si>
  <si>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</si>
  <si>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</si>
  <si>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</si>
  <si>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</si>
  <si>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</si>
  <si>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</si>
  <si>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</si>
  <si>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</si>
  <si>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</si>
  <si>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</si>
  <si>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</si>
  <si>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</si>
  <si>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</si>
  <si>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</si>
  <si>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</si>
  <si>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</si>
  <si>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</si>
  <si>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</si>
  <si>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</si>
  <si>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</si>
  <si>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</si>
  <si>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</si>
  <si>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</si>
  <si>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</si>
  <si>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</si>
  <si>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</si>
  <si>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</si>
  <si>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</si>
  <si>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</si>
  <si>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</si>
  <si>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</si>
  <si>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</si>
  <si>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</si>
  <si>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</si>
  <si>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</si>
  <si>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</si>
  <si>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</si>
  <si>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</si>
  <si>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</si>
  <si>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</si>
  <si>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</si>
  <si>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</si>
  <si>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</si>
  <si>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</si>
  <si>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</si>
  <si>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</si>
  <si>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</si>
  <si>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</si>
  <si>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</si>
  <si>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</si>
  <si>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</si>
  <si>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</si>
  <si>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</si>
  <si>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</si>
  <si>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</si>
  <si>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</si>
  <si>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</si>
  <si>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</si>
  <si>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</si>
  <si>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</si>
  <si>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</si>
  <si>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</si>
  <si>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</si>
  <si>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</si>
  <si>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</si>
  <si>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</si>
  <si>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</si>
  <si>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</si>
  <si>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</si>
  <si>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</si>
  <si>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</si>
  <si>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</si>
  <si>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</si>
  <si>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</si>
  <si>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</si>
  <si>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</si>
  <si>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</si>
  <si>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</si>
  <si>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</si>
  <si>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</si>
  <si>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</si>
  <si>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</si>
  <si>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</si>
  <si>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</si>
  <si>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</si>
  <si>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</si>
  <si>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</si>
  <si>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</si>
  <si>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</si>
  <si>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</si>
  <si>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</si>
  <si>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</si>
  <si>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</si>
  <si>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</si>
  <si>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</si>
  <si>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</si>
  <si>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</si>
  <si>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</si>
  <si>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</si>
  <si>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</si>
  <si>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</si>
  <si>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</si>
  <si>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</si>
  <si>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</si>
  <si>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</si>
  <si>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</si>
  <si>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</si>
  <si>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</si>
  <si>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</si>
  <si>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</si>
  <si>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</si>
  <si>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</si>
  <si>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</si>
  <si>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</si>
  <si>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</si>
  <si>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</si>
  <si>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</si>
  <si>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</si>
  <si>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</si>
  <si>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</si>
  <si>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</si>
  <si>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</si>
  <si>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</si>
  <si>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</si>
  <si>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</si>
  <si>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</si>
  <si>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</si>
  <si>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</si>
  <si>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</si>
  <si>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</si>
  <si>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</si>
  <si>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</si>
  <si>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</si>
  <si>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</si>
  <si>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</si>
  <si>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</si>
  <si>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</si>
  <si>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</si>
  <si>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</si>
  <si>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</si>
  <si>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</si>
  <si>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</si>
  <si>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</si>
  <si>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</si>
  <si>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</si>
  <si>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</si>
  <si>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</si>
  <si>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</si>
  <si>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</si>
  <si>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</si>
  <si>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</si>
  <si>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</si>
  <si>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</si>
  <si>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</si>
  <si>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</si>
  <si>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</si>
  <si>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</si>
  <si>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</si>
  <si>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</si>
  <si>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</si>
  <si>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</si>
  <si>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</si>
  <si>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</si>
  <si>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</si>
  <si>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</si>
  <si>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</si>
  <si>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</si>
  <si>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</si>
  <si>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</si>
  <si>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</si>
  <si>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</si>
  <si>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</si>
  <si>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</si>
  <si>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</si>
  <si>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</si>
  <si>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</si>
  <si>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</si>
  <si>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</si>
  <si>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</si>
  <si>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</si>
  <si>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</si>
  <si>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</si>
  <si>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</si>
  <si>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</si>
  <si>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</si>
  <si>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</si>
  <si>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</si>
  <si>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</si>
  <si>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</si>
  <si>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</si>
  <si>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</si>
  <si>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</si>
  <si>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</si>
  <si>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</si>
  <si>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</si>
  <si>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</si>
  <si>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</si>
  <si>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</si>
  <si>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</si>
  <si>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</si>
  <si>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</si>
  <si>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</si>
  <si>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</si>
  <si>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</si>
  <si>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</si>
  <si>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</si>
  <si>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</si>
  <si>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</si>
  <si>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</si>
  <si>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</si>
  <si>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</si>
  <si>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</si>
  <si>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</si>
  <si>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</si>
  <si>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</si>
  <si>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</si>
  <si>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</si>
  <si>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</si>
  <si>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</si>
  <si>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</si>
  <si>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</si>
  <si>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</si>
  <si>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</si>
  <si>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</si>
  <si>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</si>
  <si>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</si>
  <si>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</si>
  <si>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</si>
  <si>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</si>
  <si>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</si>
  <si>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</si>
  <si>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</si>
  <si>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</si>
  <si>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</si>
  <si>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</si>
  <si>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</si>
  <si>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</si>
  <si>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</si>
  <si>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</si>
  <si>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</si>
  <si>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</si>
  <si>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</si>
  <si>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</si>
  <si>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</si>
  <si>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</si>
  <si>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</si>
  <si>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</si>
  <si>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</si>
  <si>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</si>
  <si>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</si>
  <si>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</si>
  <si>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</si>
  <si>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</si>
  <si>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</si>
  <si>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</si>
  <si>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</si>
  <si>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</si>
  <si>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</si>
  <si>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</si>
  <si>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</si>
  <si>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</si>
  <si>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</si>
  <si>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</si>
  <si>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</si>
  <si>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</si>
  <si>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</si>
  <si>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</si>
  <si>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</si>
  <si>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</si>
  <si>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</si>
  <si>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</si>
  <si>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</si>
  <si>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</si>
  <si>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</si>
  <si>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</si>
  <si>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</si>
  <si>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</si>
  <si>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</si>
  <si>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</si>
  <si>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</si>
  <si>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</si>
  <si>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</si>
  <si>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</si>
  <si>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</si>
  <si>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</si>
  <si>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</si>
  <si>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</si>
  <si>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</si>
  <si>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</si>
  <si>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</si>
  <si>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</si>
  <si>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</si>
  <si>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</si>
  <si>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</si>
  <si>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</si>
  <si>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</si>
  <si>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</si>
  <si>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</si>
  <si>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</si>
  <si>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</si>
  <si>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</si>
  <si>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</si>
  <si>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</si>
  <si>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</si>
  <si>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</si>
  <si>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</si>
  <si>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</si>
  <si>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</si>
  <si>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</si>
  <si>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</si>
  <si>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</si>
  <si>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</si>
  <si>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</si>
  <si>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</si>
  <si>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</si>
  <si>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</si>
  <si>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</si>
  <si>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</si>
  <si>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</si>
  <si>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</si>
  <si>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</si>
  <si>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</si>
  <si>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</si>
  <si>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</si>
  <si>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</si>
  <si>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</si>
  <si>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</si>
  <si>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</si>
  <si>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</si>
  <si>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</si>
  <si>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</si>
  <si>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</si>
  <si>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</si>
  <si>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</si>
  <si>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</si>
  <si>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</si>
  <si>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</si>
  <si>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</si>
  <si>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</si>
  <si>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</si>
  <si>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</si>
  <si>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</si>
  <si>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</si>
  <si>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</si>
  <si>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</si>
  <si>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</si>
  <si>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</si>
  <si>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</si>
  <si>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</si>
  <si>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</si>
  <si>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</si>
  <si>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</si>
  <si>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</si>
  <si>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</si>
  <si>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</si>
  <si>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</si>
  <si>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</si>
  <si>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</si>
  <si>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</si>
  <si>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</si>
  <si>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</si>
  <si>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</si>
  <si>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</si>
  <si>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</si>
  <si>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</si>
  <si>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</si>
  <si>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</si>
  <si>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</si>
  <si>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</si>
  <si>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</si>
  <si>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</si>
  <si>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</si>
  <si>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</si>
  <si>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</si>
  <si>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</si>
  <si>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</si>
  <si>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</si>
  <si>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</si>
  <si>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</si>
  <si>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</si>
  <si>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</si>
  <si>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</si>
  <si>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</si>
  <si>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</si>
  <si>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</si>
  <si>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</si>
  <si>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</si>
  <si>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</si>
  <si>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</si>
  <si>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</si>
  <si>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</si>
  <si>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</si>
  <si>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</si>
  <si>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</si>
  <si>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</si>
  <si>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</si>
  <si>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</si>
  <si>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</si>
  <si>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</si>
  <si>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</si>
  <si>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</si>
  <si>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</si>
  <si>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</si>
  <si>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</si>
  <si>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</si>
  <si>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</si>
  <si>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</si>
  <si>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</si>
  <si>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</si>
  <si>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</si>
  <si>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</si>
  <si>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</si>
  <si>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</si>
  <si>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</si>
  <si>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</si>
  <si>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</si>
  <si>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</si>
  <si>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</si>
  <si>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</si>
  <si>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</si>
  <si>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</si>
  <si>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</si>
  <si>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</si>
  <si>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</si>
  <si>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</si>
  <si>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</si>
  <si>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</si>
  <si>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</si>
  <si>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</si>
  <si>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</si>
  <si>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</si>
  <si>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</si>
  <si>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</si>
  <si>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</si>
  <si>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</si>
  <si>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</si>
  <si>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</si>
  <si>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</si>
  <si>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</si>
  <si>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</si>
  <si>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</si>
  <si>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</si>
  <si>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</si>
  <si>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</si>
  <si>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</si>
  <si>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</si>
  <si>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</si>
  <si>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</si>
  <si>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</si>
  <si>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</si>
  <si>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</si>
  <si>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</si>
  <si>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</si>
  <si>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</si>
  <si>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</si>
  <si>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</si>
  <si>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</si>
  <si>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</si>
  <si>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</si>
  <si>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</si>
  <si>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</si>
  <si>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</si>
  <si>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</si>
  <si>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</si>
  <si>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</si>
  <si>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</si>
  <si>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</si>
  <si>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</si>
  <si>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</si>
  <si>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</si>
  <si>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</si>
  <si>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</si>
  <si>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</si>
  <si>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</si>
  <si>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</si>
  <si>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</si>
  <si>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</si>
  <si>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</si>
  <si>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</si>
  <si>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</si>
  <si>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</si>
  <si>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</si>
  <si>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</si>
  <si>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</si>
  <si>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</si>
  <si>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</si>
  <si>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</si>
  <si>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</si>
  <si>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</si>
  <si>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</si>
  <si>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</si>
  <si>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</si>
  <si>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</si>
  <si>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</si>
  <si>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</si>
  <si>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</si>
  <si>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</si>
  <si>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</si>
  <si>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</si>
  <si>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</si>
  <si>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</si>
  <si>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</si>
  <si>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</si>
  <si>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</si>
  <si>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</si>
  <si>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</si>
  <si>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</si>
  <si>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</si>
  <si>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</si>
  <si>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</si>
  <si>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</si>
  <si>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</si>
  <si>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</si>
  <si>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</si>
  <si>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</si>
  <si>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</si>
  <si>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</si>
  <si>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</si>
  <si>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</si>
  <si>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</si>
  <si>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</si>
  <si>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</si>
  <si>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</si>
  <si>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</si>
  <si>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</si>
  <si>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</si>
  <si>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</si>
  <si>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</si>
  <si>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</si>
  <si>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</si>
  <si>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</si>
  <si>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</si>
  <si>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</si>
  <si>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</si>
  <si>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</si>
  <si>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</si>
  <si>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</si>
  <si>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</si>
  <si>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</si>
  <si>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</si>
  <si>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</si>
  <si>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</si>
  <si>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</si>
  <si>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</si>
  <si>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</si>
  <si>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</si>
  <si>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</si>
  <si>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</si>
  <si>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</si>
  <si>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</si>
  <si>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</si>
  <si>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</si>
  <si>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</si>
  <si>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</si>
  <si>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</si>
  <si>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</si>
  <si>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</si>
  <si>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</si>
  <si>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</si>
  <si>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</si>
  <si>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</si>
  <si>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</si>
  <si>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</si>
  <si>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</si>
  <si>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</si>
  <si>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</si>
  <si>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</si>
  <si>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</si>
  <si>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</si>
  <si>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</si>
  <si>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</si>
  <si>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</si>
  <si>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</si>
  <si>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</si>
  <si>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</si>
  <si>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</si>
  <si>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</si>
  <si>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</si>
  <si>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</si>
  <si>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</si>
  <si>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</si>
  <si>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</si>
  <si>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</si>
  <si>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</si>
  <si>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</si>
  <si>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</si>
  <si>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</si>
  <si>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</si>
  <si>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</si>
  <si>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</si>
  <si>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</si>
  <si>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</si>
  <si>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</si>
  <si>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</si>
  <si>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</si>
  <si>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</si>
  <si>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</si>
  <si>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</si>
  <si>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</si>
  <si>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</si>
  <si>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</si>
  <si>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</si>
  <si>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</si>
  <si>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</si>
  <si>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</si>
  <si>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</si>
  <si>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</si>
  <si>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</si>
  <si>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</si>
  <si>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</si>
  <si>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</si>
  <si>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</si>
  <si>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</si>
  <si>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</si>
  <si>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</si>
  <si>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</si>
  <si>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</si>
  <si>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</si>
  <si>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</si>
  <si>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</si>
  <si>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</si>
  <si>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</si>
  <si>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</si>
  <si>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</si>
  <si>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</si>
  <si>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</si>
  <si>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</si>
  <si>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</si>
  <si>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</si>
  <si>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</si>
  <si>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</si>
  <si>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</si>
  <si>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</si>
  <si>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</si>
  <si>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</si>
  <si>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</si>
  <si>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</si>
  <si>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</si>
  <si>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</si>
  <si>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</si>
  <si>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</si>
  <si>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</si>
  <si>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</si>
  <si>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</si>
  <si>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</si>
  <si>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</si>
  <si>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</si>
  <si>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</si>
  <si>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</si>
  <si>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</si>
  <si>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</si>
  <si>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</si>
  <si>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</si>
  <si>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</si>
  <si>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</si>
  <si>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</si>
  <si>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</si>
  <si>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</si>
  <si>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</si>
  <si>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</si>
  <si>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</si>
  <si>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</si>
  <si>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</si>
  <si>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</si>
  <si>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</si>
  <si>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</si>
  <si>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</si>
  <si>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</si>
  <si>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</si>
  <si>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</si>
  <si>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</si>
  <si>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</si>
  <si>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</si>
  <si>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</si>
  <si>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</si>
  <si>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</si>
  <si>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</si>
  <si>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</si>
  <si>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</si>
  <si>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</si>
  <si>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</si>
  <si>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</si>
  <si>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</si>
  <si>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</si>
  <si>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</si>
  <si>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</si>
  <si>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</si>
  <si>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</si>
  <si>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</si>
  <si>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</si>
  <si>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</si>
  <si>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</si>
  <si>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</si>
  <si>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</si>
  <si>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</si>
  <si>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</si>
  <si>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</si>
  <si>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</si>
  <si>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</si>
  <si>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</si>
  <si>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</si>
  <si>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</si>
  <si>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</si>
  <si>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</si>
  <si>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</si>
  <si>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</si>
  <si>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</si>
  <si>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</si>
  <si>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</si>
  <si>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</si>
  <si>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</si>
  <si>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</si>
  <si>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</si>
  <si>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</si>
  <si>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</si>
  <si>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</si>
  <si>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</si>
  <si>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</si>
  <si>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</si>
  <si>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</si>
  <si>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</si>
  <si>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</si>
  <si>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</si>
  <si>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</si>
  <si>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</si>
  <si>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</si>
  <si>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</si>
  <si>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</si>
  <si>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</si>
  <si>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</si>
  <si>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</si>
  <si>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</si>
  <si>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</si>
  <si>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</si>
  <si>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</si>
  <si>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</si>
  <si>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</si>
  <si>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</si>
  <si>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</si>
  <si>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</si>
  <si>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</si>
  <si>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</si>
  <si>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</si>
  <si>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</si>
  <si>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</si>
  <si>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</si>
  <si>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</si>
  <si>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</si>
  <si>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</si>
  <si>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</si>
  <si>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</si>
  <si>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</si>
  <si>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</si>
  <si>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</si>
  <si>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</si>
  <si>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</si>
  <si>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</si>
  <si>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</si>
  <si>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</si>
  <si>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</si>
  <si>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</si>
  <si>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</si>
  <si>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</si>
  <si>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</si>
  <si>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</si>
  <si>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</si>
  <si>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</si>
  <si>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</si>
  <si>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</si>
  <si>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</si>
  <si>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</si>
  <si>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</si>
  <si>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</si>
  <si>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</si>
  <si>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</si>
  <si>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</si>
  <si>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</si>
  <si>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</si>
  <si>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</si>
  <si>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</si>
  <si>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</si>
  <si>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</si>
  <si>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</si>
  <si>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</si>
  <si>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</si>
  <si>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</si>
  <si>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</si>
  <si>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</si>
  <si>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</si>
  <si>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</si>
  <si>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</si>
  <si>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</si>
  <si>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</si>
  <si>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</si>
  <si>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</si>
  <si>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</si>
  <si>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</si>
  <si>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</si>
  <si>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</si>
  <si>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</si>
  <si>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</si>
  <si>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</si>
  <si>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</si>
  <si>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</si>
  <si>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</si>
  <si>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</si>
  <si>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</si>
  <si>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</si>
  <si>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</si>
  <si>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</si>
  <si>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</si>
  <si>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</si>
  <si>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</si>
  <si>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</si>
  <si>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</si>
  <si>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</si>
  <si>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</si>
  <si>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</si>
  <si>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</si>
  <si>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</si>
  <si>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</si>
  <si>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</si>
  <si>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</si>
  <si>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</si>
  <si>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</si>
  <si>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</si>
  <si>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</si>
  <si>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</si>
  <si>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</si>
  <si>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</si>
  <si>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</si>
  <si>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</si>
  <si>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</si>
  <si>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</si>
  <si>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</si>
  <si>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</si>
  <si>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</si>
  <si>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</si>
  <si>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</si>
  <si>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</si>
  <si>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</si>
  <si>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</si>
  <si>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</si>
  <si>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</si>
  <si>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</si>
  <si>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</si>
  <si>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</si>
  <si>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</si>
  <si>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</si>
  <si>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</si>
  <si>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</si>
  <si>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</si>
  <si>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</si>
  <si>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</si>
  <si>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</si>
  <si>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</si>
  <si>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</si>
  <si>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</si>
  <si>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</si>
  <si>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</si>
  <si>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</si>
  <si>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</si>
  <si>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</si>
  <si>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</si>
  <si>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</si>
  <si>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</si>
  <si>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</si>
  <si>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</si>
  <si>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</si>
  <si>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</si>
  <si>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</si>
  <si>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</si>
  <si>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</si>
  <si>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</si>
  <si>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</si>
  <si>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</si>
  <si>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</si>
  <si>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</si>
  <si>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</si>
  <si>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</si>
  <si>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</si>
  <si>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</si>
  <si>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</si>
  <si>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</si>
  <si>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</si>
  <si>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</si>
  <si>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</si>
  <si>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</si>
  <si>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</si>
  <si>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</si>
  <si>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</si>
  <si>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</si>
  <si>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</si>
  <si>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</si>
  <si>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</si>
  <si>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</si>
  <si>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</si>
  <si>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</si>
  <si>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</si>
  <si>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</si>
  <si>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</si>
  <si>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</si>
  <si>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</si>
  <si>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</si>
  <si>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</si>
  <si>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</si>
  <si>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</si>
  <si>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</si>
  <si>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</si>
  <si>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</si>
  <si>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</si>
  <si>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</si>
  <si>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</si>
  <si>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</si>
  <si>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</si>
  <si>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</si>
  <si>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</si>
  <si>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</si>
  <si>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</si>
  <si>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</si>
  <si>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</si>
  <si>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</si>
  <si>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</si>
  <si>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</si>
  <si>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</si>
  <si>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</si>
  <si>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</si>
  <si>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</si>
  <si>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</si>
  <si>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</si>
  <si>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</si>
  <si>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</si>
  <si>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</si>
  <si>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</si>
  <si>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</si>
  <si>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</si>
  <si>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</si>
  <si>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</si>
  <si>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</si>
  <si>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</si>
  <si>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</si>
  <si>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</si>
  <si>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</si>
  <si>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</si>
  <si>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</si>
  <si>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</si>
  <si>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</si>
  <si>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</si>
  <si>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</si>
  <si>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</si>
  <si>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</si>
  <si>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</si>
  <si>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</si>
  <si>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</si>
  <si>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</si>
  <si>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</si>
  <si>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</si>
  <si>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</si>
  <si>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</si>
  <si>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</si>
  <si>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</si>
  <si>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</si>
  <si>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</si>
  <si>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</si>
  <si>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</si>
  <si>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</si>
  <si>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</si>
  <si>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</si>
  <si>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</si>
  <si>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</si>
  <si>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</si>
  <si>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</si>
  <si>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</si>
  <si>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</si>
  <si>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</si>
  <si>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</si>
  <si>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</si>
  <si>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</si>
  <si>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</si>
  <si>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</si>
  <si>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</si>
  <si>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</si>
  <si>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</si>
  <si>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</si>
  <si>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</si>
  <si>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</si>
  <si>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</si>
  <si>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</si>
  <si>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</si>
  <si>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</si>
  <si>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</si>
  <si>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</si>
  <si>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</si>
  <si>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</si>
  <si>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</si>
  <si>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</si>
  <si>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</si>
  <si>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</si>
  <si>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</si>
  <si>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</si>
  <si>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</si>
  <si>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</si>
  <si>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</si>
  <si>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</si>
  <si>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</si>
  <si>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</si>
  <si>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</si>
  <si>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</si>
  <si>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</si>
  <si>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</si>
  <si>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</si>
  <si>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</si>
  <si>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</si>
  <si>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</si>
  <si>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</si>
  <si>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</si>
  <si>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</si>
  <si>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</si>
  <si>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</si>
  <si>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</si>
  <si>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</si>
  <si>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</si>
  <si>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</si>
  <si>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</si>
  <si>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</si>
  <si>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</si>
  <si>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</si>
  <si>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</si>
  <si>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</si>
  <si>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</si>
  <si>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</si>
  <si>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</si>
  <si>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</si>
  <si>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</si>
  <si>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</si>
  <si>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</si>
  <si>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</si>
  <si>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</si>
  <si>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</si>
  <si>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</si>
  <si>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</si>
  <si>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</si>
  <si>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</si>
  <si>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</si>
  <si>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</si>
  <si>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</si>
  <si>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</si>
  <si>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</si>
  <si>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</si>
  <si>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</si>
  <si>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</si>
  <si>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</si>
  <si>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</si>
  <si>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</si>
  <si>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</si>
  <si>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</si>
  <si>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</si>
  <si>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</si>
  <si>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</si>
  <si>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</si>
  <si>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</si>
  <si>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</si>
  <si>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</si>
  <si>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</si>
  <si>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</si>
  <si>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</si>
  <si>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</si>
  <si>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</si>
  <si>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</si>
  <si>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</si>
  <si>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</si>
  <si>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</si>
  <si>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</si>
  <si>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</si>
  <si>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</si>
  <si>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</si>
  <si>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</si>
  <si>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</si>
  <si>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</si>
  <si>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</si>
  <si>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</si>
  <si>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</si>
  <si>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</si>
  <si>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</si>
  <si>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</si>
  <si>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</si>
  <si>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</si>
  <si>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</si>
  <si>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</si>
  <si>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</si>
  <si>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</si>
  <si>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</si>
  <si>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</si>
  <si>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</si>
  <si>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</si>
  <si>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</si>
  <si>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</si>
  <si>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</si>
  <si>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</si>
  <si>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</si>
  <si>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</si>
  <si>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</si>
  <si>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</si>
  <si>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</si>
  <si>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</si>
  <si>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</si>
  <si>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</si>
  <si>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</si>
  <si>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</si>
  <si>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</si>
  <si>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</si>
  <si>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</si>
  <si>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</si>
  <si>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</si>
  <si>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</si>
  <si>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</si>
  <si>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</si>
  <si>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</si>
  <si>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</si>
  <si>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</si>
  <si>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</si>
  <si>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</si>
  <si>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</si>
  <si>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</si>
  <si>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</si>
  <si>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</si>
  <si>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</si>
  <si>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</si>
  <si>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</si>
  <si>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</si>
  <si>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</si>
  <si>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</si>
  <si>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</si>
  <si>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</si>
  <si>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</si>
  <si>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</si>
  <si>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</si>
  <si>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</si>
  <si>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</si>
  <si>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</si>
  <si>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</si>
  <si>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</si>
  <si>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</si>
  <si>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</si>
  <si>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</si>
  <si>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</si>
  <si>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</si>
  <si>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</si>
  <si>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</si>
  <si>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</si>
  <si>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</si>
  <si>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</si>
  <si>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</si>
  <si>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</si>
  <si>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</si>
  <si>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</si>
  <si>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</si>
  <si>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</si>
  <si>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</si>
  <si>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</si>
  <si>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</si>
  <si>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</si>
  <si>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</si>
  <si>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</si>
  <si>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</si>
  <si>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</si>
  <si>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</si>
  <si>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</si>
  <si>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</si>
  <si>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</si>
  <si>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</si>
  <si>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</si>
  <si>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</si>
  <si>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</si>
  <si>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</si>
  <si>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</si>
  <si>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</si>
  <si>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</si>
  <si>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</si>
  <si>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</si>
  <si>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</si>
  <si>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</si>
  <si>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</si>
  <si>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</si>
  <si>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</si>
  <si>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</si>
  <si>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</si>
  <si>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</si>
  <si>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</si>
  <si>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</si>
  <si>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</si>
  <si>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</si>
  <si>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</si>
  <si>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</si>
  <si>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</si>
  <si>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</si>
  <si>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</si>
  <si>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</si>
  <si>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</si>
  <si>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</si>
  <si>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</si>
  <si>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</si>
  <si>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</si>
  <si>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</si>
  <si>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</si>
  <si>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</si>
  <si>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</si>
  <si>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</si>
  <si>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</si>
  <si>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</si>
  <si>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</si>
  <si>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</si>
  <si>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</si>
  <si>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</si>
  <si>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</si>
  <si>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</si>
  <si>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</si>
  <si>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</si>
  <si>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</si>
  <si>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</si>
  <si>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</si>
  <si>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</si>
  <si>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</si>
  <si>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</si>
  <si>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</si>
  <si>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</si>
  <si>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</si>
  <si>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</si>
  <si>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</si>
  <si>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</si>
  <si>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</si>
  <si>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</si>
  <si>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</si>
  <si>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</si>
  <si>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</si>
  <si>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</si>
  <si>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</si>
  <si>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</si>
  <si>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</si>
  <si>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</si>
  <si>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</si>
  <si>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</si>
  <si>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</si>
  <si>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</si>
  <si>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</si>
  <si>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</si>
  <si>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</si>
  <si>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</si>
  <si>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</si>
  <si>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</si>
  <si>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</si>
  <si>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</si>
  <si>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</si>
  <si>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</si>
  <si>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</si>
  <si>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</si>
  <si>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</si>
  <si>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</si>
  <si>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</si>
  <si>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</si>
  <si>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</si>
  <si>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</si>
  <si>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</si>
  <si>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</si>
  <si>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</si>
  <si>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</si>
  <si>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</si>
  <si>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</si>
  <si>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</si>
  <si>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</si>
  <si>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</si>
  <si>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</si>
  <si>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</si>
  <si>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</si>
  <si>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</si>
  <si>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</si>
  <si>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</si>
  <si>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</si>
  <si>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</si>
  <si>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</si>
  <si>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</si>
  <si>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</si>
  <si>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</si>
  <si>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</si>
  <si>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</si>
  <si>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</si>
  <si>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</si>
  <si>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</si>
  <si>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</si>
  <si>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</si>
  <si>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</si>
  <si>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</si>
  <si>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</si>
  <si>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</si>
  <si>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</si>
  <si>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</si>
  <si>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</si>
  <si>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</si>
  <si>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</si>
  <si>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</si>
  <si>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</si>
  <si>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</si>
  <si>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</si>
  <si>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</si>
  <si>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</si>
  <si>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</si>
  <si>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</si>
  <si>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</si>
  <si>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</si>
  <si>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</si>
  <si>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</si>
  <si>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</si>
  <si>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</si>
  <si>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</si>
  <si>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</si>
  <si>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</si>
  <si>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</si>
  <si>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</si>
  <si>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</si>
  <si>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</si>
  <si>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</si>
  <si>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</si>
  <si>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</si>
  <si>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</si>
  <si>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</si>
  <si>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</si>
  <si>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</si>
  <si>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</si>
  <si>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</si>
  <si>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</si>
  <si>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</si>
  <si>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</si>
  <si>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</si>
  <si>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</si>
  <si>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</si>
  <si>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</si>
  <si>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</si>
  <si>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</si>
  <si>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</si>
  <si>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</si>
  <si>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</si>
  <si>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</si>
  <si>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</si>
  <si>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</si>
  <si>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</si>
  <si>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</si>
  <si>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</si>
  <si>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</si>
  <si>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</si>
  <si>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</si>
  <si>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</si>
  <si>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</si>
  <si>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</si>
  <si>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</si>
  <si>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</si>
  <si>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</si>
  <si>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</si>
  <si>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</si>
  <si>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</si>
  <si>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</si>
  <si>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</si>
  <si>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</si>
  <si>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</si>
  <si>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</si>
  <si>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</si>
  <si>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</si>
  <si>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</si>
  <si>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</si>
  <si>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</si>
  <si>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</si>
  <si>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</si>
  <si>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</si>
  <si>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</si>
  <si>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</si>
  <si>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</si>
  <si>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</si>
  <si>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</si>
  <si>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</si>
  <si>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</si>
  <si>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</si>
  <si>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</si>
  <si>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</si>
  <si>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</si>
  <si>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</si>
  <si>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</si>
  <si>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</si>
  <si>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</si>
  <si>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</si>
  <si>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</si>
  <si>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</si>
  <si>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</si>
  <si>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</si>
  <si>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</si>
  <si>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</si>
  <si>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</si>
  <si>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</si>
  <si>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</si>
  <si>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</si>
  <si>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</si>
  <si>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</si>
  <si>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</si>
  <si>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</si>
  <si>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</si>
  <si>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</si>
  <si>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</si>
  <si>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</si>
  <si>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</si>
  <si>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</si>
  <si>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</si>
  <si>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</si>
  <si>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</si>
  <si>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</si>
  <si>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</si>
  <si>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</si>
  <si>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</si>
  <si>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</si>
  <si>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</si>
  <si>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</si>
  <si>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</si>
  <si>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</si>
  <si>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</si>
  <si>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</si>
  <si>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</si>
  <si>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</si>
  <si>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</si>
  <si>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</si>
  <si>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</si>
  <si>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</si>
  <si>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</si>
  <si>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</si>
  <si>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</si>
  <si>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</si>
  <si>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</si>
  <si>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</si>
  <si>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</si>
  <si>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</si>
  <si>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</si>
  <si>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</si>
  <si>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</si>
  <si>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</si>
  <si>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</si>
  <si>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</si>
  <si>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</si>
  <si>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</si>
  <si>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</si>
  <si>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</si>
  <si>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</si>
  <si>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</si>
  <si>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</si>
  <si>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</si>
  <si>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</si>
  <si>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</si>
  <si>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</si>
  <si>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</si>
  <si>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</si>
  <si>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</si>
  <si>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</si>
  <si>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</si>
  <si>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</si>
  <si>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</si>
  <si>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</si>
  <si>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</si>
  <si>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</si>
  <si>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</si>
  <si>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</si>
  <si>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</si>
  <si>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</si>
  <si>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</si>
  <si>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</si>
  <si>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</si>
  <si>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</si>
  <si>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</si>
  <si>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</si>
  <si>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</si>
  <si>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</si>
  <si>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</si>
  <si>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</si>
  <si>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</si>
  <si>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</si>
  <si>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</si>
  <si>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</si>
  <si>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</si>
  <si>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</si>
  <si>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</si>
  <si>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</si>
  <si>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</si>
  <si>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</si>
  <si>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</si>
  <si>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</si>
  <si>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</si>
  <si>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</si>
  <si>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</si>
  <si>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</si>
  <si>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</si>
  <si>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</si>
  <si>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</si>
  <si>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</si>
  <si>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</si>
  <si>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</si>
  <si>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</si>
  <si>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</si>
  <si>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</si>
  <si>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</si>
  <si>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</si>
  <si>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</si>
  <si>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</si>
  <si>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</si>
  <si>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</si>
  <si>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</si>
  <si>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</si>
  <si>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</si>
  <si>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</si>
  <si>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</si>
  <si>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</si>
  <si>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</si>
  <si>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</si>
  <si>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</si>
  <si>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</si>
  <si>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</si>
  <si>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</si>
  <si>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</si>
  <si>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</si>
  <si>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</si>
  <si>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</si>
  <si>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</si>
  <si>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</si>
  <si>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</si>
  <si>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</si>
  <si>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</si>
  <si>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</si>
  <si>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</si>
  <si>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</si>
  <si>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</si>
  <si>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</si>
  <si>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</si>
  <si>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</si>
  <si>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</si>
  <si>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</si>
  <si>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</si>
  <si>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</si>
  <si>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</si>
  <si>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</si>
  <si>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</si>
  <si>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</si>
  <si>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</si>
  <si>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</si>
  <si>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</si>
  <si>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</si>
  <si>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</si>
  <si>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</si>
  <si>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</si>
  <si>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</si>
  <si>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</si>
  <si>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</si>
  <si>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</si>
  <si>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</si>
  <si>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</si>
  <si>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</si>
  <si>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</si>
  <si>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</si>
  <si>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</si>
  <si>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</si>
  <si>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</si>
  <si>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</si>
  <si>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</si>
  <si>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</si>
  <si>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</si>
  <si>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</si>
  <si>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</si>
  <si>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</si>
  <si>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</si>
  <si>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</si>
  <si>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</si>
  <si>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</si>
  <si>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</si>
  <si>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</si>
  <si>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</si>
  <si>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</si>
  <si>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</si>
  <si>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</si>
  <si>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</si>
  <si>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</si>
  <si>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</si>
  <si>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</si>
  <si>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</si>
  <si>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</si>
  <si>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</si>
  <si>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</si>
  <si>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</si>
  <si>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</si>
  <si>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</si>
  <si>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</si>
  <si>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</si>
  <si>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</si>
  <si>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</si>
  <si>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</si>
  <si>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</si>
  <si>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</si>
  <si>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</si>
  <si>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</si>
  <si>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</si>
  <si>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</si>
  <si>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</si>
  <si>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</si>
  <si>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</si>
  <si>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</si>
  <si>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</si>
  <si>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</si>
  <si>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</si>
  <si>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</si>
  <si>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</si>
  <si>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</si>
  <si>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</si>
  <si>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</si>
  <si>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</si>
  <si>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</si>
  <si>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</si>
  <si>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</si>
  <si>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</si>
  <si>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</si>
  <si>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</si>
  <si>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</si>
  <si>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</si>
  <si>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</si>
  <si>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</si>
  <si>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</si>
  <si>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</si>
  <si>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</si>
  <si>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</si>
  <si>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</si>
  <si>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</si>
  <si>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</si>
  <si>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</si>
  <si>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</si>
  <si>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</si>
  <si>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</si>
  <si>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</si>
  <si>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</si>
  <si>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</si>
  <si>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</si>
  <si>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</si>
  <si>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</si>
  <si>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</si>
  <si>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</si>
  <si>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</si>
  <si>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</si>
  <si>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</si>
  <si>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</si>
  <si>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</si>
  <si>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</si>
  <si>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</si>
  <si>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</si>
  <si>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</si>
  <si>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</si>
  <si>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</si>
  <si>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</si>
  <si>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</si>
  <si>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</si>
  <si>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</si>
  <si>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</si>
  <si>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</si>
  <si>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</si>
  <si>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</si>
  <si>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</si>
  <si>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</si>
  <si>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</si>
  <si>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</si>
  <si>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</si>
  <si>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</si>
  <si>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</si>
  <si>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</si>
  <si>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</si>
  <si>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</si>
  <si>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</si>
  <si>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</si>
  <si>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</si>
  <si>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</si>
  <si>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</si>
  <si>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</si>
  <si>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</si>
  <si>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</si>
  <si>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</si>
  <si>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</si>
  <si>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</si>
  <si>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</si>
  <si>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</si>
  <si>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</si>
  <si>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</si>
  <si>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</si>
  <si>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</si>
  <si>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</si>
  <si>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</si>
  <si>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</si>
  <si>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</si>
  <si>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</si>
  <si>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</si>
  <si>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</si>
  <si>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</si>
  <si>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</si>
  <si>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</si>
  <si>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</si>
  <si>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</si>
  <si>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</si>
  <si>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</si>
  <si>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</si>
  <si>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</si>
  <si>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</si>
  <si>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</si>
  <si>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</si>
  <si>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</si>
  <si>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</si>
  <si>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</si>
  <si>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</si>
  <si>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</si>
  <si>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</si>
  <si>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</si>
  <si>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</si>
  <si>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</si>
  <si>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</si>
  <si>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</si>
  <si>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</si>
  <si>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</si>
  <si>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</si>
  <si>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</si>
  <si>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</si>
  <si>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</si>
  <si>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</si>
  <si>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</si>
  <si>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</si>
  <si>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</si>
  <si>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</si>
  <si>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</si>
  <si>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</si>
  <si>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</si>
  <si>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</si>
  <si>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</si>
  <si>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</si>
  <si>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</si>
  <si>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</si>
  <si>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</si>
  <si>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</si>
  <si>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</si>
  <si>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</si>
  <si>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</si>
  <si>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</si>
  <si>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</si>
  <si>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</si>
  <si>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</si>
  <si>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</si>
  <si>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</si>
  <si>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</si>
  <si>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</si>
  <si>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</si>
  <si>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</si>
  <si>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</si>
  <si>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</si>
  <si>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</si>
  <si>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</si>
  <si>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</si>
  <si>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</si>
  <si>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</si>
  <si>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</si>
  <si>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</si>
  <si>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</si>
  <si>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</si>
  <si>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</si>
  <si>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</si>
  <si>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</si>
  <si>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</si>
  <si>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</si>
  <si>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</si>
  <si>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</si>
  <si>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</si>
  <si>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</si>
  <si>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</si>
  <si>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</si>
  <si>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</si>
  <si>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</si>
  <si>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</si>
  <si>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</si>
  <si>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</si>
  <si>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</si>
  <si>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</si>
  <si>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</si>
  <si>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</si>
  <si>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</si>
  <si>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</si>
  <si>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</si>
  <si>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</si>
  <si>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</si>
  <si>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</si>
  <si>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</si>
  <si>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</si>
  <si>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</si>
  <si>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</si>
  <si>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</si>
  <si>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</si>
  <si>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</si>
  <si>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</si>
  <si>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</si>
  <si>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</si>
  <si>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</si>
  <si>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</si>
  <si>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</si>
  <si>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</si>
  <si>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</si>
  <si>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</si>
  <si>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</si>
  <si>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</si>
  <si>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</si>
  <si>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</si>
  <si>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</si>
  <si>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</si>
  <si>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</si>
  <si>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</si>
  <si>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</si>
  <si>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</si>
  <si>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</si>
  <si>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</si>
  <si>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</si>
  <si>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</si>
  <si>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</si>
  <si>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</si>
  <si>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</si>
  <si>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</si>
  <si>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</si>
  <si>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</si>
  <si>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</si>
  <si>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</si>
  <si>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</si>
  <si>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</si>
  <si>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</si>
  <si>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</si>
  <si>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</si>
  <si>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</si>
  <si>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</si>
  <si>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</si>
  <si>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</si>
  <si>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</si>
  <si>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</si>
  <si>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</si>
  <si>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</si>
  <si>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</si>
  <si>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</si>
  <si>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</si>
  <si>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</si>
  <si>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</si>
  <si>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</si>
  <si>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</si>
  <si>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</si>
  <si>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</si>
  <si>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</si>
  <si>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</si>
  <si>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</si>
  <si>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</si>
  <si>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</si>
  <si>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</si>
  <si>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</si>
  <si>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</si>
  <si>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</si>
  <si>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</si>
  <si>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</si>
  <si>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</si>
  <si>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</si>
  <si>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</si>
  <si>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</si>
  <si>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</si>
  <si>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</si>
  <si>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</si>
  <si>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</si>
  <si>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</si>
  <si>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</si>
  <si>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</si>
  <si>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</si>
  <si>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</si>
  <si>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</si>
  <si>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</si>
  <si>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</si>
  <si>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</si>
  <si>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</si>
  <si>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</si>
  <si>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</si>
  <si>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</si>
  <si>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</si>
  <si>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</si>
  <si>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</si>
  <si>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</si>
  <si>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</si>
  <si>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</si>
  <si>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</si>
  <si>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</si>
  <si>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</si>
  <si>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</si>
  <si>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</si>
  <si>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</si>
  <si>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</si>
  <si>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</si>
  <si>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</si>
  <si>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</si>
  <si>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</si>
  <si>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</si>
  <si>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</si>
  <si>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</si>
  <si>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</si>
  <si>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</si>
  <si>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</si>
  <si>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</si>
  <si>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</si>
  <si>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</si>
  <si>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</si>
  <si>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</si>
  <si>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</si>
  <si>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</si>
  <si>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</si>
  <si>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</si>
  <si>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</si>
  <si>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</si>
  <si>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</si>
  <si>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</si>
  <si>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</si>
  <si>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</si>
  <si>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</si>
  <si>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</si>
  <si>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</si>
  <si>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</si>
  <si>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</si>
  <si>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</si>
  <si>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</si>
  <si>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</si>
  <si>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</si>
  <si>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</si>
  <si>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</si>
  <si>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</si>
  <si>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</si>
  <si>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</si>
  <si>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</si>
  <si>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</si>
  <si>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</si>
  <si>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</si>
  <si>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</si>
  <si>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</si>
  <si>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</si>
  <si>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</si>
  <si>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</si>
  <si>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</si>
  <si>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</si>
  <si>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</si>
  <si>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</si>
  <si>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</si>
  <si>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</si>
  <si>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</si>
  <si>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</si>
  <si>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</si>
  <si>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</si>
  <si>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</si>
  <si>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</si>
  <si>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</si>
  <si>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</si>
  <si>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</si>
  <si>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</si>
  <si>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</si>
  <si>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</si>
  <si>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</si>
  <si>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</si>
  <si>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</si>
  <si>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</si>
  <si>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</si>
  <si>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</si>
  <si>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</si>
  <si>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</si>
  <si>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</si>
  <si>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</si>
  <si>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</si>
  <si>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</si>
  <si>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</si>
  <si>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</si>
  <si>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</si>
  <si>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</si>
  <si>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</si>
  <si>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</si>
  <si>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</si>
  <si>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</si>
  <si>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</si>
  <si>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</si>
  <si>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</si>
  <si>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</si>
  <si>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</si>
  <si>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</si>
  <si>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</si>
  <si>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</si>
  <si>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</si>
  <si>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</si>
  <si>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</si>
  <si>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</si>
  <si>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</si>
  <si>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</si>
  <si>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</si>
  <si>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</si>
  <si>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</si>
  <si>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</si>
  <si>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</si>
  <si>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</si>
  <si>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</si>
  <si>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</si>
  <si>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</si>
  <si>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</si>
  <si>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</si>
  <si>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</si>
  <si>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</si>
  <si>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</si>
  <si>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</si>
  <si>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</si>
  <si>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</si>
  <si>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</si>
  <si>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</si>
  <si>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</si>
  <si>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</si>
  <si>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</si>
  <si>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</si>
  <si>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</si>
  <si>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</si>
  <si>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</si>
  <si>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</si>
  <si>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</si>
  <si>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</si>
  <si>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</si>
  <si>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</si>
  <si>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</si>
  <si>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</si>
  <si>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</si>
  <si>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</si>
  <si>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</si>
  <si>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</si>
  <si>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</si>
  <si>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</si>
  <si>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</si>
  <si>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</si>
  <si>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</si>
  <si>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</si>
  <si>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</si>
  <si>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</si>
  <si>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</si>
  <si>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</si>
  <si>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</si>
  <si>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</si>
  <si>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</si>
  <si>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</si>
  <si>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</si>
  <si>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</si>
  <si>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</si>
  <si>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</si>
  <si>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</si>
  <si>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</si>
  <si>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</si>
  <si>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</si>
  <si>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</si>
  <si>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</si>
  <si>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</si>
  <si>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</si>
  <si>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</si>
  <si>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</si>
  <si>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</si>
  <si>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</si>
  <si>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</si>
  <si>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</si>
  <si>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</si>
  <si>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</si>
  <si>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</si>
  <si>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</si>
  <si>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</si>
  <si>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</si>
  <si>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</si>
  <si>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</si>
  <si>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</si>
  <si>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</si>
  <si>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</si>
  <si>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</si>
  <si>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</si>
  <si>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</si>
  <si>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</si>
  <si>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</si>
  <si>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</si>
  <si>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</si>
  <si>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</si>
  <si>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</si>
  <si>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</si>
  <si>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</si>
  <si>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</si>
  <si>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</si>
  <si>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</si>
  <si>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</si>
  <si>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</si>
  <si>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</si>
  <si>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</si>
  <si>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</si>
  <si>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</si>
  <si>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</si>
  <si>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</si>
  <si>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</si>
  <si>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</si>
  <si>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</si>
  <si>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</si>
  <si>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</si>
  <si>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</si>
  <si>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</si>
  <si>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</si>
  <si>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</si>
  <si>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</si>
  <si>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</si>
  <si>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</si>
  <si>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</si>
  <si>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</si>
  <si>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</si>
  <si>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</si>
  <si>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</si>
  <si>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</si>
  <si>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</si>
  <si>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</si>
  <si>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</si>
  <si>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</si>
  <si>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</si>
  <si>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</si>
  <si>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</si>
  <si>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</si>
  <si>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</si>
  <si>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</si>
  <si>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</si>
  <si>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</si>
  <si>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</si>
  <si>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</si>
  <si>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</si>
  <si>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</si>
  <si>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</si>
  <si>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</si>
  <si>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</si>
  <si>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</si>
  <si>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</si>
  <si>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</si>
  <si>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</si>
  <si>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</si>
  <si>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</si>
  <si>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</si>
  <si>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</si>
  <si>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</si>
  <si>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</si>
  <si>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</si>
  <si>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</si>
  <si>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</si>
  <si>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</si>
  <si>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</si>
  <si>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</si>
  <si>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</si>
  <si>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</si>
  <si>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</si>
  <si>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</si>
  <si>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</si>
  <si>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</si>
  <si>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</si>
  <si>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</si>
  <si>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</si>
  <si>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</si>
  <si>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</si>
  <si>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</si>
  <si>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</si>
  <si>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</si>
  <si>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</si>
  <si>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</si>
  <si>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</si>
  <si>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</si>
  <si>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</si>
  <si>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</si>
  <si>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</si>
  <si>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</si>
  <si>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</si>
  <si>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</si>
  <si>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</si>
  <si>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</si>
  <si>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</si>
  <si>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</si>
  <si>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</si>
  <si>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</si>
  <si>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</si>
  <si>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</si>
  <si>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</si>
  <si>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</si>
  <si>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</si>
  <si>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</si>
  <si>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</si>
  <si>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</si>
  <si>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</si>
  <si>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</si>
  <si>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</si>
  <si>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</si>
  <si>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</si>
  <si>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</si>
  <si>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</si>
  <si>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</si>
  <si>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</si>
  <si>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</si>
  <si>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</si>
  <si>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</si>
  <si>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</si>
  <si>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</si>
  <si>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</si>
  <si>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</si>
  <si>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</si>
  <si>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</si>
  <si>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</si>
  <si>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</si>
  <si>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</si>
  <si>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</si>
  <si>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</si>
  <si>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</si>
  <si>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</si>
  <si>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</si>
  <si>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</si>
  <si>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</si>
  <si>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</si>
  <si>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</si>
  <si>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</si>
  <si>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</si>
  <si>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</si>
  <si>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</si>
  <si>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</si>
  <si>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</si>
  <si>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</si>
  <si>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</si>
  <si>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</si>
  <si>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</si>
  <si>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</si>
  <si>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</si>
  <si>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</si>
  <si>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</si>
  <si>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</si>
  <si>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</si>
  <si>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</si>
  <si>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</si>
  <si>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</si>
  <si>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</si>
  <si>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</si>
  <si>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</si>
  <si>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</si>
  <si>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</si>
  <si>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</si>
  <si>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</si>
  <si>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</si>
  <si>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</si>
  <si>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</si>
  <si>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</si>
  <si>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</si>
  <si>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</si>
  <si>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</si>
  <si>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</si>
  <si>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</si>
  <si>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</si>
  <si>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</si>
  <si>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</si>
  <si>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</si>
  <si>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</si>
  <si>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</si>
  <si>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</si>
  <si>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</si>
  <si>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</si>
  <si>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</si>
  <si>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</si>
  <si>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</si>
  <si>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</si>
  <si>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</si>
  <si>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</si>
  <si>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</si>
  <si>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</si>
  <si>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</si>
  <si>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</si>
  <si>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</si>
  <si>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</si>
  <si>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</si>
  <si>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</si>
  <si>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</si>
  <si>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</si>
  <si>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</si>
  <si>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</si>
  <si>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</si>
  <si>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</si>
  <si>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</si>
  <si>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</si>
  <si>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</si>
  <si>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</si>
  <si>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</si>
  <si>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</si>
  <si>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</si>
  <si>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</si>
  <si>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</si>
  <si>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</si>
  <si>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</si>
  <si>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</si>
  <si>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</si>
  <si>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</si>
  <si>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</si>
  <si>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</si>
  <si>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</si>
  <si>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</si>
  <si>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</si>
  <si>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</si>
  <si>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</si>
  <si>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</si>
  <si>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</si>
  <si>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</si>
  <si>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</si>
  <si>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</si>
  <si>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</si>
  <si>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</si>
  <si>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</si>
  <si>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</si>
  <si>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</si>
  <si>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</si>
  <si>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</si>
  <si>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</si>
  <si>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</si>
  <si>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</si>
  <si>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</si>
  <si>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</si>
  <si>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</si>
  <si>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</si>
  <si>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</si>
  <si>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</si>
  <si>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</si>
  <si>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</si>
  <si>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</si>
  <si>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</si>
  <si>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</si>
  <si>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</si>
  <si>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</si>
  <si>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</si>
  <si>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</si>
  <si>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</si>
  <si>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</si>
  <si>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</si>
  <si>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</si>
  <si>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</si>
  <si>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</si>
  <si>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</si>
  <si>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</si>
  <si>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</si>
  <si>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</si>
  <si>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</si>
  <si>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</si>
  <si>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</si>
  <si>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</si>
  <si>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</si>
  <si>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</si>
  <si>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</si>
  <si>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</si>
  <si>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</si>
  <si>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</si>
  <si>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</si>
  <si>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</si>
  <si>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</si>
  <si>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</si>
  <si>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</si>
  <si>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</si>
  <si>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</si>
  <si>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</si>
  <si>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</si>
  <si>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</si>
  <si>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</si>
  <si>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</si>
  <si>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</si>
  <si>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</si>
  <si>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</si>
  <si>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</si>
  <si>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</si>
  <si>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</si>
  <si>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</si>
  <si>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</si>
  <si>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</si>
  <si>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</si>
  <si>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</si>
  <si>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</si>
  <si>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</si>
  <si>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</si>
  <si>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</si>
  <si>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</si>
  <si>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</si>
  <si>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</si>
  <si>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</si>
  <si>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</si>
  <si>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</si>
  <si>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</si>
  <si>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</si>
  <si>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</si>
  <si>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</si>
  <si>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</si>
  <si>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</si>
  <si>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</si>
  <si>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</si>
  <si>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</si>
  <si>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</si>
  <si>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</si>
  <si>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</si>
  <si>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</si>
  <si>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</si>
  <si>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</si>
  <si>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</si>
  <si>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</si>
  <si>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</si>
  <si>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</si>
  <si>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</si>
  <si>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</si>
  <si>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</si>
  <si>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</si>
  <si>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</si>
  <si>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</si>
  <si>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</si>
  <si>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</si>
  <si>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</si>
  <si>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</si>
  <si>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</si>
  <si>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</si>
  <si>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</si>
  <si>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</si>
  <si>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</si>
  <si>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</si>
  <si>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</si>
  <si>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</si>
  <si>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</si>
  <si>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</si>
  <si>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</si>
  <si>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</si>
  <si>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</si>
  <si>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</si>
  <si>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</si>
  <si>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</si>
  <si>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</si>
  <si>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</si>
  <si>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</si>
  <si>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</si>
  <si>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</si>
  <si>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</si>
  <si>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</si>
  <si>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</si>
  <si>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</si>
  <si>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</si>
  <si>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</si>
  <si>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</si>
  <si>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</si>
  <si>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</si>
  <si>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</si>
  <si>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</si>
  <si>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</si>
  <si>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</si>
  <si>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</si>
  <si>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</si>
  <si>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</si>
  <si>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</si>
  <si>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</si>
  <si>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</si>
  <si>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</si>
  <si>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</si>
  <si>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</si>
  <si>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</si>
  <si>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</si>
  <si>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</si>
  <si>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</si>
  <si>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</si>
  <si>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</si>
  <si>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</si>
  <si>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</si>
  <si>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</si>
  <si>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</si>
  <si>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</si>
  <si>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</si>
  <si>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</si>
  <si>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</si>
  <si>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</si>
  <si>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</si>
  <si>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</si>
  <si>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</si>
  <si>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</si>
  <si>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</si>
  <si>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</si>
  <si>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</si>
  <si>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</si>
  <si>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</si>
  <si>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</si>
  <si>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</si>
  <si>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</si>
  <si>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</si>
  <si>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</si>
  <si>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</si>
  <si>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</si>
  <si>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</si>
  <si>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</si>
  <si>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</si>
  <si>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</si>
  <si>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</si>
  <si>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</si>
  <si>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</si>
  <si>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</si>
  <si>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</si>
  <si>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</si>
  <si>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</si>
  <si>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</si>
  <si>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</si>
  <si>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</si>
  <si>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</si>
  <si>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</si>
  <si>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</si>
  <si>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</si>
  <si>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</si>
  <si>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</si>
  <si>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</si>
  <si>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</si>
  <si>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</si>
  <si>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</si>
  <si>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</si>
  <si>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</si>
  <si>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</si>
  <si>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</si>
  <si>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</si>
  <si>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</si>
  <si>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</si>
  <si>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</si>
  <si>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</si>
  <si>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</si>
  <si>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</si>
  <si>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</si>
  <si>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</si>
  <si>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</si>
  <si>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</si>
  <si>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</si>
  <si>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</si>
  <si>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</si>
  <si>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</si>
  <si>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</si>
  <si>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</si>
  <si>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</si>
  <si>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</si>
  <si>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</si>
  <si>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</si>
  <si>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</si>
  <si>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</si>
  <si>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</si>
  <si>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</si>
  <si>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</si>
  <si>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</si>
  <si>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</si>
  <si>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</si>
  <si>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</si>
  <si>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</si>
  <si>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</si>
  <si>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</si>
  <si>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</si>
  <si>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</si>
  <si>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</si>
  <si>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</si>
  <si>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</si>
  <si>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</si>
  <si>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</si>
  <si>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</si>
  <si>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</si>
  <si>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</si>
  <si>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</si>
  <si>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</si>
  <si>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</si>
  <si>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</si>
  <si>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</si>
  <si>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</si>
  <si>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</si>
  <si>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</si>
  <si>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</si>
  <si>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</si>
  <si>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</si>
  <si>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</si>
  <si>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</si>
  <si>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</si>
  <si>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</si>
  <si>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</si>
  <si>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</si>
  <si>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</si>
  <si>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</si>
  <si>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</si>
  <si>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</si>
  <si>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</si>
  <si>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</si>
  <si>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</si>
  <si>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</si>
  <si>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</si>
  <si>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</si>
  <si>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</si>
  <si>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</si>
  <si>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</si>
  <si>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</si>
  <si>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</si>
  <si>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</si>
  <si>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</si>
  <si>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</si>
  <si>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</si>
  <si>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</si>
  <si>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</si>
  <si>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</si>
  <si>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</si>
  <si>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</si>
  <si>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</si>
  <si>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</si>
  <si>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</si>
  <si>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</si>
  <si>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</si>
  <si>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</si>
  <si>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</si>
  <si>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</si>
  <si>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</si>
  <si>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</si>
  <si>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</si>
  <si>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</si>
  <si>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</si>
  <si>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</si>
  <si>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</si>
  <si>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</si>
  <si>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</si>
  <si>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</si>
  <si>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</si>
  <si>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</si>
  <si>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</si>
  <si>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</si>
  <si>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</si>
  <si>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</si>
  <si>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</si>
  <si>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</si>
  <si>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</si>
  <si>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</si>
  <si>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</si>
  <si>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</si>
  <si>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</si>
  <si>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</si>
  <si>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</si>
  <si>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</si>
  <si>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</si>
  <si>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</si>
  <si>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</si>
  <si>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</si>
  <si>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</si>
  <si>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</si>
  <si>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</si>
  <si>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</si>
  <si>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</si>
  <si>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</si>
  <si>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</si>
  <si>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</si>
  <si>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</si>
  <si>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</si>
  <si>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</si>
  <si>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</si>
  <si>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</si>
  <si>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</si>
  <si>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</si>
  <si>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</si>
  <si>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</si>
  <si>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</si>
  <si>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</si>
  <si>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</si>
  <si>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</si>
  <si>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</si>
  <si>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</si>
  <si>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</si>
  <si>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</si>
  <si>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</si>
  <si>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</si>
  <si>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</si>
  <si>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</si>
  <si>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</si>
  <si>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</si>
  <si>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</si>
  <si>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</si>
  <si>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</si>
  <si>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</si>
  <si>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</si>
  <si>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</si>
  <si>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</si>
  <si>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</si>
  <si>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</si>
  <si>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</si>
  <si>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</si>
  <si>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</si>
  <si>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</si>
  <si>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</si>
  <si>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</si>
  <si>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</si>
  <si>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</si>
  <si>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</si>
  <si>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</si>
  <si>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</si>
  <si>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</si>
  <si>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</si>
  <si>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</si>
  <si>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</si>
  <si>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</si>
  <si>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</si>
  <si>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</si>
  <si>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</si>
  <si>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</si>
  <si>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</si>
  <si>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</si>
  <si>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</si>
  <si>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</si>
  <si>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</si>
  <si>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</si>
  <si>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</si>
  <si>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</si>
  <si>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</si>
  <si>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</si>
  <si>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</si>
  <si>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</si>
  <si>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</si>
  <si>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</si>
  <si>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</si>
  <si>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</si>
  <si>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</si>
  <si>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</si>
  <si>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</si>
  <si>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</si>
  <si>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</si>
  <si>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</si>
  <si>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</si>
  <si>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</si>
  <si>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</si>
  <si>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</si>
  <si>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</si>
  <si>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</si>
  <si>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</si>
  <si>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</si>
  <si>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</si>
  <si>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</si>
  <si>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</si>
  <si>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</si>
  <si>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</si>
  <si>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</si>
  <si>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</si>
  <si>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</si>
  <si>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</si>
  <si>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</si>
  <si>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</si>
  <si>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</si>
  <si>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</si>
  <si>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</si>
  <si>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</si>
  <si>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</si>
  <si>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</si>
  <si>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</si>
  <si>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</si>
  <si>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</si>
  <si>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</si>
  <si>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</si>
  <si>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</si>
  <si>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</si>
  <si>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</si>
  <si>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</si>
  <si>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</si>
  <si>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</si>
  <si>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</si>
  <si>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</si>
  <si>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</si>
  <si>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</si>
  <si>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</si>
  <si>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</si>
  <si>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</si>
  <si>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</si>
  <si>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</si>
  <si>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</si>
  <si>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</si>
  <si>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</si>
  <si>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</si>
  <si>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</si>
  <si>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</si>
  <si>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</si>
  <si>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</si>
  <si>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</si>
  <si>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</si>
  <si>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</si>
  <si>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</si>
  <si>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</si>
  <si>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</si>
  <si>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</si>
  <si>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</si>
  <si>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</si>
  <si>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</si>
  <si>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</si>
  <si>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</si>
  <si>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</si>
  <si>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</si>
  <si>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</si>
  <si>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</si>
  <si>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</si>
  <si>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</si>
  <si>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</si>
  <si>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</si>
  <si>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</si>
  <si>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</si>
  <si>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</si>
  <si>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</si>
  <si>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</si>
  <si>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</si>
  <si>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</si>
  <si>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</si>
  <si>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</si>
  <si>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</si>
  <si>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</si>
  <si>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</si>
  <si>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</si>
  <si>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</si>
  <si>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</si>
  <si>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</si>
  <si>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</si>
  <si>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</si>
  <si>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</si>
  <si>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</si>
  <si>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</si>
  <si>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</si>
  <si>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</si>
  <si>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</si>
  <si>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</si>
  <si>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</si>
  <si>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</si>
  <si>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</si>
  <si>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</si>
  <si>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</si>
  <si>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</si>
  <si>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</si>
  <si>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</si>
  <si>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</si>
  <si>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</si>
  <si>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</si>
  <si>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</si>
  <si>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</si>
  <si>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</si>
  <si>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</si>
  <si>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</si>
  <si>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</si>
  <si>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</si>
  <si>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</si>
  <si>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</si>
  <si>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</si>
  <si>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</si>
  <si>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</si>
  <si>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</si>
  <si>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</si>
  <si>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</si>
  <si>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</si>
  <si>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</si>
  <si>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</si>
  <si>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</si>
  <si>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</si>
  <si>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</si>
  <si>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</si>
  <si>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</si>
  <si>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</si>
  <si>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</si>
  <si>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</si>
  <si>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</si>
  <si>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</si>
  <si>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</si>
  <si>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</si>
  <si>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</si>
  <si>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</si>
  <si>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</si>
  <si>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</si>
  <si>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</si>
  <si>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</si>
  <si>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</si>
  <si>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</si>
  <si>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</si>
  <si>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</si>
  <si>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</si>
  <si>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</si>
  <si>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</si>
  <si>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</si>
  <si>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</si>
  <si>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</si>
  <si>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</si>
  <si>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</si>
  <si>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</si>
  <si>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</si>
  <si>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</si>
  <si>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</si>
  <si>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</si>
  <si>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</si>
  <si>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</si>
  <si>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</si>
  <si>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</si>
  <si>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</si>
  <si>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</si>
  <si>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</si>
  <si>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</si>
  <si>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</si>
  <si>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</si>
  <si>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</si>
  <si>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</si>
  <si>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</si>
  <si>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</si>
  <si>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</si>
  <si>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</si>
  <si>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</si>
  <si>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</si>
  <si>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</si>
  <si>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</si>
  <si>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</si>
  <si>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</si>
  <si>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</si>
  <si>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</si>
  <si>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</si>
  <si>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</si>
  <si>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</si>
  <si>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</si>
  <si>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</si>
  <si>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</si>
  <si>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</si>
  <si>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</si>
  <si>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</si>
  <si>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</si>
  <si>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</si>
  <si>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</si>
  <si>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</si>
  <si>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</si>
  <si>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</si>
  <si>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</si>
  <si>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</si>
  <si>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</si>
  <si>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</si>
  <si>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</si>
  <si>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</si>
  <si>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</si>
  <si>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</si>
  <si>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</si>
  <si>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</si>
  <si>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</si>
  <si>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</si>
  <si>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</si>
  <si>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</si>
  <si>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</si>
  <si>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</si>
  <si>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</si>
  <si>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</si>
  <si>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</si>
  <si>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</si>
  <si>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</si>
  <si>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</si>
  <si>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</si>
  <si>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</si>
  <si>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</si>
  <si>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</si>
  <si>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</si>
  <si>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</si>
  <si>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</si>
  <si>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</si>
  <si>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</si>
  <si>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</si>
  <si>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</si>
  <si>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</si>
  <si>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</si>
  <si>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</si>
  <si>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</si>
  <si>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</si>
  <si>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</si>
  <si>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</si>
  <si>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</si>
  <si>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</si>
  <si>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</si>
  <si>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</si>
  <si>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</si>
  <si>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</si>
  <si>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</si>
  <si>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</si>
  <si>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</si>
  <si>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</si>
  <si>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</si>
  <si>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</si>
  <si>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</si>
  <si>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</si>
  <si>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</si>
  <si>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</si>
  <si>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</si>
  <si>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</si>
  <si>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</si>
  <si>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</si>
  <si>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</si>
  <si>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</si>
  <si>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</si>
  <si>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</si>
  <si>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</si>
  <si>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</si>
  <si>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</si>
  <si>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</si>
  <si>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</si>
  <si>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</si>
  <si>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</si>
  <si>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</si>
  <si>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</si>
  <si>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</si>
  <si>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</si>
  <si>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</si>
  <si>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</si>
  <si>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</si>
  <si>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</si>
  <si>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</si>
  <si>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</si>
  <si>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</si>
  <si>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</si>
  <si>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</si>
  <si>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</si>
  <si>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</si>
  <si>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</si>
  <si>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</si>
  <si>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</si>
  <si>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</si>
  <si>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</si>
  <si>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</si>
  <si>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</si>
  <si>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</si>
  <si>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</si>
  <si>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</si>
  <si>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</si>
  <si>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</si>
  <si>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</si>
  <si>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</si>
  <si>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</si>
  <si>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</si>
  <si>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</si>
  <si>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</si>
  <si>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</si>
  <si>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</si>
  <si>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</si>
  <si>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</si>
  <si>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</si>
  <si>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</si>
  <si>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</si>
  <si>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</si>
  <si>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</si>
  <si>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</si>
  <si>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</si>
  <si>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</si>
  <si>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</si>
  <si>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</si>
  <si>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</si>
  <si>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</si>
  <si>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</si>
  <si>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</si>
  <si>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</si>
  <si>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</si>
  <si>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</si>
  <si>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</si>
  <si>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</si>
  <si>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</si>
  <si>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</si>
  <si>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</si>
  <si>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</si>
  <si>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</si>
  <si>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</si>
  <si>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</si>
  <si>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</si>
  <si>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</si>
  <si>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</si>
  <si>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</si>
  <si>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</si>
  <si>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</si>
  <si>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</si>
  <si>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</si>
  <si>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</si>
  <si>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</si>
  <si>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</si>
  <si>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</si>
  <si>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</si>
  <si>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</si>
  <si>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</si>
  <si>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</si>
  <si>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</si>
  <si>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</si>
  <si>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</si>
  <si>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</si>
  <si>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</si>
  <si>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</si>
  <si>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</si>
  <si>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</si>
  <si>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</si>
  <si>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</si>
  <si>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</si>
  <si>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</si>
  <si>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</si>
  <si>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</si>
  <si>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</si>
  <si>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</si>
  <si>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</si>
  <si>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</si>
  <si>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</si>
  <si>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</si>
  <si>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</si>
  <si>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</si>
  <si>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</si>
  <si>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</si>
  <si>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</si>
  <si>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</si>
  <si>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</si>
  <si>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</si>
  <si>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</si>
  <si>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</si>
  <si>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</si>
  <si>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</si>
  <si>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</si>
  <si>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</si>
  <si>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</si>
  <si>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</si>
  <si>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</si>
  <si>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</si>
  <si>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</si>
  <si>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</si>
  <si>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</si>
  <si>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</si>
  <si>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</si>
  <si>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</si>
  <si>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</si>
  <si>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</si>
  <si>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</si>
  <si>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</si>
  <si>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</si>
  <si>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</si>
  <si>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</si>
  <si>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</si>
  <si>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</si>
  <si>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</si>
  <si>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</si>
  <si>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</si>
  <si>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</si>
  <si>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</si>
  <si>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</si>
  <si>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</si>
  <si>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</si>
  <si>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</si>
  <si>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</si>
  <si>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</si>
  <si>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</si>
  <si>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</si>
  <si>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</si>
  <si>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</si>
  <si>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</si>
  <si>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</si>
  <si>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</si>
  <si>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</si>
  <si>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</si>
  <si>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</si>
  <si>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</si>
  <si>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</si>
  <si>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</si>
  <si>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</si>
  <si>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</si>
  <si>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</si>
  <si>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</si>
  <si>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</si>
  <si>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</si>
  <si>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</si>
  <si>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</si>
  <si>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</si>
  <si>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</si>
  <si>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</si>
  <si>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</si>
  <si>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</si>
  <si>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</si>
  <si>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</si>
  <si>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</si>
  <si>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</si>
  <si>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</si>
  <si>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</si>
  <si>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</si>
  <si>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</si>
  <si>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</si>
  <si>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</si>
  <si>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</si>
  <si>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</si>
  <si>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</si>
  <si>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</si>
  <si>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</si>
  <si>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</si>
  <si>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</si>
  <si>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</si>
  <si>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</si>
  <si>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</si>
  <si>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</si>
  <si>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</si>
  <si>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</si>
  <si>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</si>
  <si>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</si>
  <si>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</si>
  <si>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</si>
  <si>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</si>
  <si>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</si>
  <si>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</si>
  <si>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</si>
  <si>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</si>
  <si>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</si>
  <si>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</si>
  <si>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</si>
  <si>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</si>
  <si>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</si>
  <si>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</si>
  <si>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</si>
  <si>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</si>
  <si>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</si>
  <si>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</si>
  <si>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</si>
  <si>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</si>
  <si>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</si>
  <si>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</si>
  <si>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</si>
  <si>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</si>
  <si>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</si>
  <si>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</si>
  <si>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</si>
  <si>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</si>
  <si>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</si>
  <si>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</si>
  <si>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</si>
  <si>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</si>
  <si>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</si>
  <si>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</si>
  <si>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</si>
  <si>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</si>
  <si>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</si>
  <si>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</si>
  <si>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</si>
  <si>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</si>
  <si>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</si>
  <si>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</si>
  <si>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</si>
  <si>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</si>
  <si>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</si>
  <si>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</si>
  <si>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</si>
  <si>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</si>
  <si>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</si>
  <si>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</si>
  <si>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</si>
  <si>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</si>
  <si>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</si>
  <si>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</si>
  <si>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</si>
  <si>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</si>
  <si>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</si>
  <si>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</si>
  <si>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</si>
  <si>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</si>
  <si>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</si>
  <si>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</si>
  <si>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</si>
  <si>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</si>
  <si>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</si>
  <si>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</si>
  <si>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</si>
  <si>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</si>
  <si>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</si>
  <si>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</si>
  <si>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</si>
  <si>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</si>
  <si>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</si>
  <si>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</si>
  <si>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</si>
  <si>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</si>
  <si>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</si>
  <si>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</si>
  <si>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</si>
  <si>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</si>
  <si>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</si>
  <si>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</si>
  <si>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</si>
  <si>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</si>
  <si>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</si>
  <si>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</si>
  <si>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</si>
  <si>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</si>
  <si>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</si>
  <si>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</si>
  <si>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</si>
  <si>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</si>
  <si>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</si>
  <si>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</si>
  <si>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</si>
  <si>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</si>
  <si>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</si>
  <si>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</si>
  <si>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</si>
  <si>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</si>
  <si>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</si>
  <si>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</si>
  <si>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</si>
  <si>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</si>
  <si>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</si>
  <si>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</si>
  <si>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</si>
  <si>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</si>
  <si>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</si>
  <si>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</si>
  <si>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</si>
  <si>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</si>
  <si>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</si>
  <si>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</si>
  <si>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</si>
  <si>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</si>
  <si>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</si>
  <si>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</si>
  <si>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</si>
  <si>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</si>
  <si>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</si>
  <si>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</si>
  <si>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</si>
  <si>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</si>
  <si>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</si>
  <si>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</si>
  <si>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</si>
  <si>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</si>
  <si>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</si>
  <si>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</si>
  <si>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</si>
  <si>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</si>
  <si>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</si>
  <si>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</si>
  <si>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</si>
  <si>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</si>
  <si>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</si>
  <si>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</si>
  <si>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</si>
  <si>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</si>
  <si>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</si>
  <si>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</si>
  <si>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</si>
  <si>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</si>
  <si>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</si>
  <si>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</si>
  <si>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</si>
  <si>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</si>
  <si>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</si>
  <si>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</si>
  <si>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</si>
  <si>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</si>
  <si>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</si>
  <si>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</si>
  <si>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</si>
  <si>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</si>
  <si>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</si>
  <si>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</si>
  <si>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</si>
  <si>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</si>
  <si>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</si>
  <si>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</si>
  <si>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</si>
  <si>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</si>
  <si>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</si>
  <si>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</si>
  <si>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</si>
  <si>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</si>
  <si>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</si>
  <si>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</si>
  <si>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</si>
  <si>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</si>
  <si>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</si>
  <si>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</si>
  <si>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</si>
  <si>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</si>
  <si>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</si>
  <si>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</si>
  <si>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</si>
  <si>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</si>
  <si>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</si>
  <si>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</si>
  <si>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</si>
  <si>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</si>
  <si>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</si>
  <si>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</si>
  <si>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</si>
  <si>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</si>
  <si>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</si>
  <si>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</si>
  <si>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</si>
  <si>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</si>
  <si>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</si>
  <si>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</si>
  <si>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</si>
  <si>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</si>
  <si>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</si>
  <si>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</si>
  <si>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</si>
  <si>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</si>
  <si>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</si>
  <si>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</si>
  <si>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</si>
  <si>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</si>
  <si>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</si>
  <si>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</si>
  <si>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</si>
  <si>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</si>
  <si>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</si>
  <si>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</si>
  <si>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</si>
  <si>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</si>
  <si>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</si>
  <si>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</si>
  <si>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</si>
  <si>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</si>
  <si>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</si>
  <si>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</si>
  <si>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</si>
  <si>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</si>
  <si>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</si>
  <si>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</si>
  <si>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</si>
  <si>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</si>
  <si>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</si>
  <si>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</si>
  <si>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</si>
  <si>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</si>
  <si>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</si>
  <si>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</si>
  <si>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</si>
  <si>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</si>
  <si>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</si>
  <si>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</si>
  <si>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</si>
  <si>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</si>
  <si>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</si>
  <si>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</si>
  <si>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</si>
  <si>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</si>
  <si>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</si>
  <si>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</si>
  <si>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</si>
  <si>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</si>
  <si>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</si>
  <si>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</si>
  <si>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</si>
  <si>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</si>
  <si>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</si>
  <si>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</si>
  <si>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</si>
  <si>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</si>
  <si>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</si>
  <si>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</si>
  <si>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</si>
  <si>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</si>
  <si>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</si>
  <si>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</si>
  <si>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</si>
  <si>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</si>
  <si>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</si>
  <si>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</si>
  <si>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</si>
  <si>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</si>
  <si>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</si>
  <si>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</si>
  <si>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</si>
  <si>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</si>
  <si>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</si>
  <si>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</si>
  <si>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</si>
  <si>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</si>
  <si>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</si>
  <si>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</si>
  <si>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</si>
  <si>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</si>
  <si>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</si>
  <si>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</si>
  <si>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</si>
  <si>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</si>
  <si>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</si>
  <si>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</si>
  <si>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</si>
  <si>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</si>
  <si>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</si>
  <si>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</si>
  <si>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</si>
  <si>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</si>
  <si>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</si>
  <si>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</si>
  <si>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</si>
  <si>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</si>
  <si>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</si>
  <si>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</si>
  <si>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</si>
  <si>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</si>
  <si>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</si>
  <si>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</si>
  <si>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</si>
  <si>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</si>
  <si>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</si>
  <si>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</si>
  <si>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</si>
  <si>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</si>
  <si>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</si>
  <si>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</si>
  <si>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</si>
  <si>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</si>
  <si>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</si>
  <si>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</si>
  <si>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</si>
  <si>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</si>
  <si>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</si>
  <si>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</si>
  <si>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</si>
  <si>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</si>
  <si>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</si>
  <si>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</si>
  <si>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</si>
  <si>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</si>
  <si>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</si>
  <si>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</si>
  <si>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</si>
  <si>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</si>
  <si>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</si>
  <si>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</si>
  <si>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</si>
  <si>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</si>
  <si>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</si>
  <si>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</si>
  <si>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</si>
  <si>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</si>
  <si>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</si>
  <si>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</si>
  <si>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</si>
  <si>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</si>
  <si>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</si>
  <si>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</si>
  <si>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</si>
  <si>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</si>
  <si>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</si>
  <si>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</si>
  <si>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</si>
  <si>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</si>
  <si>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</si>
  <si>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</si>
  <si>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</si>
  <si>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</si>
  <si>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</si>
  <si>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</si>
  <si>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</si>
  <si>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</si>
  <si>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</si>
  <si>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</si>
  <si>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</si>
  <si>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</si>
  <si>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</si>
  <si>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</si>
  <si>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</si>
  <si>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</si>
  <si>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</si>
  <si>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</si>
  <si>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</si>
  <si>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</si>
  <si>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</si>
  <si>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</si>
  <si>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</si>
  <si>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</si>
  <si>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</si>
  <si>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</si>
  <si>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</si>
  <si>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</si>
  <si>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</si>
  <si>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</si>
  <si>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</si>
  <si>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</si>
  <si>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</si>
  <si>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</si>
  <si>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</si>
  <si>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</si>
  <si>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</si>
  <si>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</si>
  <si>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</si>
  <si>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</si>
  <si>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</si>
  <si>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</si>
  <si>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</si>
  <si>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</si>
  <si>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</si>
  <si>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</si>
  <si>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</si>
  <si>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</si>
  <si>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</si>
  <si>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</si>
  <si>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</si>
  <si>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</si>
  <si>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</si>
  <si>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</si>
  <si>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</si>
  <si>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</si>
  <si>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</si>
  <si>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</si>
  <si>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</si>
  <si>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</si>
  <si>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</si>
  <si>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</si>
  <si>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</si>
  <si>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</si>
  <si>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</si>
  <si>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</si>
  <si>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</si>
  <si>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</si>
  <si>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</si>
  <si>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</si>
  <si>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</si>
  <si>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</si>
  <si>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</si>
  <si>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</si>
  <si>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</si>
  <si>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</si>
  <si>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</si>
  <si>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</si>
  <si>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</si>
  <si>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</si>
  <si>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</si>
  <si>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</si>
  <si>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</si>
  <si>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</si>
  <si>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</si>
  <si>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</si>
  <si>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</si>
  <si>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</si>
  <si>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</si>
  <si>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</si>
  <si>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</si>
  <si>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</si>
  <si>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</si>
  <si>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</si>
  <si>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</si>
  <si>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</si>
  <si>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</si>
  <si>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</si>
  <si>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</si>
  <si>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</si>
  <si>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</si>
  <si>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</si>
  <si>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</si>
  <si>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</si>
  <si>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</si>
  <si>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</si>
  <si>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</si>
  <si>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</si>
  <si>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</si>
  <si>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</si>
  <si>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</si>
  <si>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</si>
  <si>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</si>
  <si>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</si>
  <si>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</si>
  <si>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</si>
  <si>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</si>
  <si>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</si>
  <si>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</si>
  <si>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</si>
  <si>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</si>
  <si>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</si>
  <si>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</si>
  <si>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</si>
  <si>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</si>
  <si>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</si>
  <si>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</si>
  <si>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</si>
  <si>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</si>
  <si>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</si>
  <si>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</si>
  <si>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</si>
  <si>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</si>
  <si>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</si>
  <si>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</si>
  <si>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</si>
  <si>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</si>
  <si>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</si>
  <si>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</si>
  <si>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</si>
  <si>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</si>
  <si>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</si>
  <si>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</si>
  <si>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</si>
  <si>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</si>
  <si>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</si>
  <si>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</si>
  <si>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</si>
  <si>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</si>
  <si>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</si>
  <si>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</si>
  <si>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</si>
  <si>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</si>
  <si>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</si>
  <si>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</si>
  <si>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</si>
  <si>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</si>
  <si>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</si>
  <si>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</si>
  <si>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</si>
  <si>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</si>
  <si>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</si>
  <si>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</si>
  <si>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</si>
  <si>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</si>
  <si>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</si>
  <si>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</si>
  <si>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</si>
  <si>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</si>
  <si>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</si>
  <si>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</si>
  <si>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</si>
  <si>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</si>
  <si>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</si>
  <si>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</si>
  <si>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</si>
  <si>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</si>
  <si>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</si>
  <si>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</si>
  <si>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</si>
  <si>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</si>
  <si>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</si>
  <si>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</si>
  <si>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</si>
  <si>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</si>
  <si>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</si>
  <si>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</si>
  <si>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</si>
  <si>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</si>
  <si>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</si>
  <si>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</si>
  <si>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</si>
  <si>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</si>
  <si>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</si>
  <si>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</si>
  <si>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</si>
  <si>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</si>
  <si>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</si>
  <si>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</si>
  <si>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</si>
  <si>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</si>
  <si>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</si>
  <si>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</si>
  <si>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</si>
  <si>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</si>
  <si>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</si>
  <si>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</si>
  <si>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</si>
  <si>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</si>
  <si>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</si>
  <si>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</si>
  <si>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</si>
  <si>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</si>
  <si>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</si>
  <si>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</si>
  <si>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</si>
  <si>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</si>
  <si>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</si>
  <si>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</si>
  <si>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</si>
  <si>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</si>
  <si>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</si>
  <si>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</si>
  <si>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</si>
  <si>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</si>
  <si>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</si>
  <si>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</si>
  <si>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</si>
  <si>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</si>
  <si>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</si>
  <si>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</si>
  <si>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</si>
  <si>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</si>
  <si>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</si>
  <si>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</si>
  <si>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</si>
  <si>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</si>
  <si>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</si>
  <si>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</si>
  <si>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</si>
  <si>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</si>
  <si>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</si>
  <si>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</si>
  <si>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</si>
  <si>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</si>
  <si>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</si>
  <si>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</si>
  <si>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</si>
  <si>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</si>
  <si>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</si>
  <si>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</si>
  <si>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</si>
  <si>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</si>
  <si>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</si>
  <si>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</si>
  <si>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</si>
  <si>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</si>
  <si>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</si>
  <si>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</si>
  <si>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</si>
  <si>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</si>
  <si>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</si>
  <si>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</si>
  <si>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</si>
  <si>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</si>
  <si>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</si>
  <si>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</si>
  <si>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</si>
  <si>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</si>
  <si>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</si>
  <si>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</si>
  <si>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</si>
  <si>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</si>
  <si>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</si>
  <si>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</si>
  <si>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</si>
  <si>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</si>
  <si>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</si>
  <si>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</si>
  <si>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</si>
  <si>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</si>
  <si>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</si>
  <si>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</si>
  <si>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</si>
  <si>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</si>
  <si>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</si>
  <si>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</si>
  <si>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</si>
  <si>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</si>
  <si>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</si>
  <si>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</si>
  <si>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</si>
  <si>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</si>
  <si>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</si>
  <si>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</si>
  <si>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</si>
  <si>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</si>
  <si>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</si>
  <si>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</si>
  <si>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</si>
  <si>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</si>
  <si>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</si>
  <si>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</si>
  <si>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</si>
  <si>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</si>
  <si>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</si>
  <si>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</si>
  <si>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</si>
  <si>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</si>
  <si>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</si>
  <si>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</si>
  <si>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</si>
  <si>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</si>
  <si>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</si>
  <si>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</si>
  <si>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</si>
  <si>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</si>
  <si>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</si>
  <si>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</si>
  <si>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</si>
  <si>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</si>
  <si>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</si>
  <si>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</si>
  <si>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</si>
  <si>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</si>
  <si>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</si>
  <si>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</si>
  <si>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</si>
  <si>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</si>
  <si>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</si>
  <si>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</si>
  <si>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</si>
  <si>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</si>
  <si>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</si>
  <si>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</si>
  <si>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</si>
  <si>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</si>
  <si>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</si>
  <si>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</si>
  <si>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GARDON D'ALES A ST-HILAIRE-DE-BRETHMAS 1</t>
  </si>
  <si>
    <t>GARDON D'ALES</t>
  </si>
  <si>
    <t>06128000</t>
  </si>
  <si>
    <t>18690155900069</t>
  </si>
  <si>
    <t>AGENCE DE L'EAU RHONE MEDITERRANEE CORSE</t>
  </si>
  <si>
    <t>34255833500077</t>
  </si>
  <si>
    <t>AQUASCOP BIOLOGIE site de Monptellier</t>
  </si>
  <si>
    <t>JOYCE LAMBERT, LISA MORENO</t>
  </si>
  <si>
    <t>IBMR standard</t>
  </si>
  <si>
    <t>GAUCHE</t>
  </si>
  <si>
    <t>ETIAGE NORMAL</t>
  </si>
  <si>
    <t>ENSOLEILLE</t>
  </si>
  <si>
    <t>NULLE</t>
  </si>
  <si>
    <t>OUI</t>
  </si>
  <si>
    <t>Nombreux déchets dans le cours d'eau et forte odeur de STEP.</t>
  </si>
  <si>
    <t>abondant</t>
  </si>
  <si>
    <t>Cf.</t>
  </si>
  <si>
    <t>IBMR-19-M11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</si>
</sst>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34">
      <selection activeCell="C76" sqref="C7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30">
      <c r="A10" s="10" t="s">
        <v>2059</v>
      </c>
      <c r="B10" s="46" t="s">
        <v>5287</v>
      </c>
      <c r="D10" s="10" t="s">
        <v>2279</v>
      </c>
      <c r="E10" s="51">
        <v>788026</v>
      </c>
      <c r="G10" s="97"/>
      <c r="H10" s="98"/>
    </row>
    <row r="11" spans="1:8" ht="15">
      <c r="A11" s="10" t="s">
        <v>2277</v>
      </c>
      <c r="B11" s="47">
        <v>43620</v>
      </c>
      <c r="D11" s="10" t="s">
        <v>2280</v>
      </c>
      <c r="E11" s="52">
        <v>6333391</v>
      </c>
      <c r="G11" s="97"/>
      <c r="H11" s="98"/>
    </row>
    <row r="12" spans="1:8" ht="15">
      <c r="A12" s="10" t="s">
        <v>2283</v>
      </c>
      <c r="B12" s="52" t="s">
        <v>5304</v>
      </c>
      <c r="D12" s="10" t="s">
        <v>2281</v>
      </c>
      <c r="E12" s="52">
        <v>788021</v>
      </c>
      <c r="G12" s="99"/>
      <c r="H12" s="100"/>
    </row>
    <row r="13" spans="1:5" ht="17.25" customHeight="1" thickBot="1">
      <c r="A13" s="2"/>
      <c r="B13" s="55"/>
      <c r="D13" s="10" t="s">
        <v>2282</v>
      </c>
      <c r="E13" s="52">
        <v>6333288</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788026</v>
      </c>
    </row>
    <row r="18" spans="1:3" ht="15">
      <c r="A18" s="111"/>
      <c r="B18" s="49" t="s">
        <v>2267</v>
      </c>
      <c r="C18" s="61">
        <f>E11</f>
        <v>6333391</v>
      </c>
    </row>
    <row r="19" spans="1:2" ht="15">
      <c r="A19" s="3" t="s">
        <v>2063</v>
      </c>
      <c r="B19" s="29">
        <v>114</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13</v>
      </c>
      <c r="D35" s="28" t="s">
        <v>2284</v>
      </c>
      <c r="E35" s="32">
        <v>87</v>
      </c>
    </row>
    <row r="36" spans="1:5" s="7" customFormat="1" ht="15" customHeight="1">
      <c r="A36" s="5" t="s">
        <v>2113</v>
      </c>
      <c r="B36" s="30">
        <v>30</v>
      </c>
      <c r="C36" s="6"/>
      <c r="D36" s="8" t="s">
        <v>2112</v>
      </c>
      <c r="E36" s="30">
        <v>90</v>
      </c>
    </row>
    <row r="37" spans="1:5" s="7" customFormat="1" ht="15" customHeight="1">
      <c r="A37" s="5" t="s">
        <v>2111</v>
      </c>
      <c r="B37" s="30">
        <v>9.4</v>
      </c>
      <c r="C37" s="6"/>
      <c r="D37" s="8" t="s">
        <v>2110</v>
      </c>
      <c r="E37" s="30">
        <v>37</v>
      </c>
    </row>
    <row r="38" spans="1:5" s="7" customFormat="1" ht="15" customHeight="1">
      <c r="A38" s="5" t="s">
        <v>2115</v>
      </c>
      <c r="B38" s="30">
        <v>2</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3</v>
      </c>
    </row>
    <row r="58" spans="1:5" s="15" customFormat="1" ht="15">
      <c r="A58" s="3" t="s">
        <v>2094</v>
      </c>
      <c r="B58" s="9">
        <v>3</v>
      </c>
      <c r="C58" s="6"/>
      <c r="D58" s="10" t="s">
        <v>2094</v>
      </c>
      <c r="E58" s="9">
        <v>4</v>
      </c>
    </row>
    <row r="59" spans="1:5" s="15" customFormat="1" ht="15">
      <c r="A59" s="3" t="s">
        <v>2093</v>
      </c>
      <c r="B59" s="9">
        <v>4</v>
      </c>
      <c r="C59" s="6"/>
      <c r="D59" s="10" t="s">
        <v>2093</v>
      </c>
      <c r="E59" s="9"/>
    </row>
    <row r="60" spans="1:5" s="15" customFormat="1" ht="15">
      <c r="A60" s="3" t="s">
        <v>2092</v>
      </c>
      <c r="B60" s="9">
        <v>3</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1</v>
      </c>
    </row>
    <row r="74" spans="1:5" s="15" customFormat="1" ht="15">
      <c r="A74" s="3" t="s">
        <v>2082</v>
      </c>
      <c r="B74" s="9">
        <v>3</v>
      </c>
      <c r="C74" s="6"/>
      <c r="D74" s="10" t="s">
        <v>2082</v>
      </c>
      <c r="E74" s="9">
        <v>2</v>
      </c>
    </row>
    <row r="75" spans="1:5" s="15" customFormat="1" ht="15">
      <c r="A75" s="3" t="s">
        <v>2081</v>
      </c>
      <c r="B75" s="9">
        <v>4</v>
      </c>
      <c r="C75" s="6"/>
      <c r="D75" s="10" t="s">
        <v>2081</v>
      </c>
      <c r="E75" s="9">
        <v>2</v>
      </c>
    </row>
    <row r="76" spans="1:5" s="15" customFormat="1" ht="15">
      <c r="A76" s="3" t="s">
        <v>2080</v>
      </c>
      <c r="B76" s="9">
        <v>2</v>
      </c>
      <c r="C76" s="6"/>
      <c r="D76" s="10" t="s">
        <v>2080</v>
      </c>
      <c r="E76" s="9">
        <v>3</v>
      </c>
    </row>
    <row r="77" spans="1:5" s="15" customFormat="1" ht="15">
      <c r="A77" s="3" t="s">
        <v>2079</v>
      </c>
      <c r="B77" s="9"/>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c r="C84" s="6"/>
      <c r="D84" s="10" t="s">
        <v>2074</v>
      </c>
      <c r="E84" s="9">
        <v>1</v>
      </c>
    </row>
    <row r="85" spans="1:5" s="15" customFormat="1" ht="15">
      <c r="A85" s="3" t="s">
        <v>2073</v>
      </c>
      <c r="B85" s="9">
        <v>3</v>
      </c>
      <c r="C85" s="6"/>
      <c r="D85" s="10" t="s">
        <v>2073</v>
      </c>
      <c r="E85" s="9">
        <v>3</v>
      </c>
    </row>
    <row r="86" spans="1:5" s="15" customFormat="1" ht="15">
      <c r="A86" s="3" t="s">
        <v>2072</v>
      </c>
      <c r="B86" s="9">
        <v>3</v>
      </c>
      <c r="C86" s="6"/>
      <c r="D86" s="10" t="s">
        <v>2072</v>
      </c>
      <c r="E86" s="9">
        <v>3</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1.5</v>
      </c>
      <c r="E97" s="35">
        <v>0.75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0.1</v>
      </c>
      <c r="E98" s="35">
        <v>0.1</v>
      </c>
      <c r="F98" s="35" t="s">
        <v>2290</v>
      </c>
      <c r="G98" s="79"/>
      <c r="H98" s="80"/>
    </row>
    <row r="99" spans="1:8" ht="15">
      <c r="A99" s="33" t="s">
        <v>777</v>
      </c>
      <c r="B99" s="20" t="str">
        <f>IF(A99="NEWCOD",IF(ISBLANK(G99),"renseigner le champ 'Nouveau taxon'",G99),VLOOKUP(A99,'Ref Taxo'!A:B,2,FALSE))</f>
        <v>Fragilaria</v>
      </c>
      <c r="C99" s="21">
        <f>IF(A99="NEWCOD",IF(ISBLANK(H99),"NoCod",H99),VLOOKUP(A99,'Ref Taxo'!A:D,4,FALSE))</f>
        <v>9533</v>
      </c>
      <c r="D99" s="34">
        <v>0.2</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0.2</v>
      </c>
      <c r="E100" s="35">
        <v>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35">
        <v>0.01</v>
      </c>
      <c r="F101" s="35" t="s">
        <v>2290</v>
      </c>
      <c r="G101" s="79"/>
      <c r="H101" s="80"/>
    </row>
    <row r="102" spans="1:8" ht="15">
      <c r="A102" s="33" t="s">
        <v>700</v>
      </c>
      <c r="B102" s="20" t="str">
        <f>IF(A102="NEWCOD",IF(ISBLANK(G102),"renseigner le champ 'Nouveau taxon'",G102),VLOOKUP(A102,'Ref Taxo'!A:B,2,FALSE))</f>
        <v>Oxyrrhynchium hians</v>
      </c>
      <c r="C102" s="21">
        <f>IF(A102="NEWCOD",IF(ISBLANK(H102),"NoCod",H102),VLOOKUP(A102,'Ref Taxo'!A:D,4,FALSE))</f>
        <v>31547</v>
      </c>
      <c r="D102" s="34"/>
      <c r="E102" s="35">
        <v>0.01</v>
      </c>
      <c r="F102" s="35" t="s">
        <v>2290</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c r="E103" s="35">
        <v>0.01</v>
      </c>
      <c r="F103" s="35" t="s">
        <v>2290</v>
      </c>
      <c r="G103" s="79"/>
      <c r="H103" s="80"/>
    </row>
    <row r="104" spans="1:8" ht="15">
      <c r="A104" s="33" t="s">
        <v>1366</v>
      </c>
      <c r="B104" s="20" t="str">
        <f>IF(A104="NEWCOD",IF(ISBLANK(G104),"renseigner le champ 'Nouveau taxon'",G104),VLOOKUP(A104,'Ref Taxo'!A:B,2,FALSE))</f>
        <v>Phalaris arundinacea</v>
      </c>
      <c r="C104" s="21">
        <f>IF(A104="NEWCOD",IF(ISBLANK(H104),"NoCod",H104),VLOOKUP(A104,'Ref Taxo'!A:D,4,FALSE))</f>
        <v>1577</v>
      </c>
      <c r="D104" s="34"/>
      <c r="E104" s="35">
        <v>0.01</v>
      </c>
      <c r="F104" s="35" t="s">
        <v>2290</v>
      </c>
      <c r="G104" s="79"/>
      <c r="H104" s="80"/>
    </row>
    <row r="105" spans="1:8" ht="15">
      <c r="A105" s="33" t="s">
        <v>1098</v>
      </c>
      <c r="B105" s="20" t="str">
        <f>IF(A105="NEWCOD",IF(ISBLANK(G105),"renseigner le champ 'Nouveau taxon'",G105),VLOOKUP(A105,'Ref Taxo'!A:B,2,FALSE))</f>
        <v>Lysimachia vulgaris</v>
      </c>
      <c r="C105" s="21">
        <f>IF(A105="NEWCOD",IF(ISBLANK(H105),"NoCod",H105),VLOOKUP(A105,'Ref Taxo'!A:D,4,FALSE))</f>
        <v>1887</v>
      </c>
      <c r="D105" s="34"/>
      <c r="E105" s="35">
        <v>0.01</v>
      </c>
      <c r="F105" s="35" t="s">
        <v>2290</v>
      </c>
      <c r="G105" s="79"/>
      <c r="H105" s="80"/>
    </row>
    <row r="106" spans="1:8" ht="15">
      <c r="A106" s="33" t="s">
        <v>1104</v>
      </c>
      <c r="B106" s="20" t="str">
        <f>IF(A106="NEWCOD",IF(ISBLANK(G106),"renseigner le champ 'Nouveau taxon'",G106),VLOOKUP(A106,'Ref Taxo'!A:B,2,FALSE))</f>
        <v>Lythrum salicaria</v>
      </c>
      <c r="C106" s="21">
        <f>IF(A106="NEWCOD",IF(ISBLANK(H106),"NoCod",H106),VLOOKUP(A106,'Ref Taxo'!A:D,4,FALSE))</f>
        <v>1823</v>
      </c>
      <c r="D106" s="34">
        <v>0.01</v>
      </c>
      <c r="E106" s="35">
        <v>0.01</v>
      </c>
      <c r="F106" s="35" t="s">
        <v>2290</v>
      </c>
      <c r="G106" s="79"/>
      <c r="H106" s="80"/>
    </row>
    <row r="107" spans="1:8" ht="15">
      <c r="A107" s="33" t="s">
        <v>1690</v>
      </c>
      <c r="B107" s="20" t="str">
        <f>IF(A107="NEWCOD",IF(ISBLANK(G107),"renseigner le champ 'Nouveau taxon'",G107),VLOOKUP(A107,'Ref Taxo'!A:B,2,FALSE))</f>
        <v>Rorippa sylvestris</v>
      </c>
      <c r="C107" s="21">
        <f>IF(A107="NEWCOD",IF(ISBLANK(H107),"NoCod",H107),VLOOKUP(A107,'Ref Taxo'!A:D,4,FALSE))</f>
        <v>1767</v>
      </c>
      <c r="D107" s="34"/>
      <c r="E107" s="35">
        <v>0.01</v>
      </c>
      <c r="F107" s="35" t="s">
        <v>2290</v>
      </c>
      <c r="G107" s="79"/>
      <c r="H107" s="80"/>
    </row>
    <row r="108" spans="1:8" ht="15">
      <c r="A108" s="33" t="s">
        <v>550</v>
      </c>
      <c r="B108" s="20" t="str">
        <f>IF(A108="NEWCOD",IF(ISBLANK(G108),"renseigner le champ 'Nouveau taxon'",G108),VLOOKUP(A108,'Ref Taxo'!A:B,2,FALSE))</f>
        <v>Digitaria</v>
      </c>
      <c r="C108" s="21">
        <f>IF(A108="NEWCOD",IF(ISBLANK(H108),"NoCod",H108),VLOOKUP(A108,'Ref Taxo'!A:D,4,FALSE))</f>
        <v>32041</v>
      </c>
      <c r="D108" s="34"/>
      <c r="E108" s="35">
        <v>0.02</v>
      </c>
      <c r="F108" s="35" t="s">
        <v>5303</v>
      </c>
      <c r="G108" s="79"/>
      <c r="H108" s="80"/>
    </row>
    <row r="109" spans="1:8" ht="15">
      <c r="A109" s="33" t="s">
        <v>661</v>
      </c>
      <c r="B109" s="20" t="str">
        <f>IF(A109="NEWCOD",IF(ISBLANK(G109),"renseigner le champ 'Nouveau taxon'",G109),VLOOKUP(A109,'Ref Taxo'!A:B,2,FALSE))</f>
        <v>Equisetum arvense</v>
      </c>
      <c r="C109" s="21">
        <f>IF(A109="NEWCOD",IF(ISBLANK(H109),"NoCod",H109),VLOOKUP(A109,'Ref Taxo'!A:D,4,FALSE))</f>
        <v>1384</v>
      </c>
      <c r="D109" s="34">
        <v>0.01</v>
      </c>
      <c r="E109" s="35">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2020-01-07T15:52:16Z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