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3630" sheetId="2" r:id="rId2"/>
    <sheet name="Mises à jour" sheetId="3" r:id="rId3"/>
  </sheets>
  <definedNames/>
  <calcPr calcId="145621"/>
</workbook>
</file>

<file path=xl/sharedStrings.xml><?xml version="1.0" encoding="utf-8"?>
<sst xmlns="http://schemas.openxmlformats.org/spreadsheetml/2006/main" count="6450" uniqueCount="5300">
  <si>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</si>
  <si>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</si>
  <si>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</si>
  <si>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</si>
  <si>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</si>
  <si>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</si>
  <si>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</si>
  <si>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</si>
  <si>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</si>
  <si>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</si>
  <si>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</si>
  <si>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</si>
  <si>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</si>
  <si>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</si>
  <si>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</si>
  <si>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</si>
  <si>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</si>
  <si>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</si>
  <si>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</si>
  <si>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</si>
  <si>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</si>
  <si>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</si>
  <si>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</si>
  <si>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</si>
  <si>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</si>
  <si>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</si>
  <si>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</si>
  <si>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</si>
  <si>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</si>
  <si>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</si>
  <si>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</si>
  <si>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</si>
  <si>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</si>
  <si>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</si>
  <si>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</si>
  <si>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</si>
  <si>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</si>
  <si>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</si>
  <si>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</si>
  <si>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</si>
  <si>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</si>
  <si>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</si>
  <si>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</si>
  <si>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</si>
  <si>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</si>
  <si>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</si>
  <si>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</si>
  <si>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</si>
  <si>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</si>
  <si>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</si>
  <si>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</si>
  <si>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</si>
  <si>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</si>
  <si>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</si>
  <si>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</si>
  <si>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</si>
  <si>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</si>
  <si>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</si>
  <si>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</si>
  <si>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</si>
  <si>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</si>
  <si>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</si>
  <si>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</si>
  <si>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</si>
  <si>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</si>
  <si>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</si>
  <si>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</si>
  <si>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</si>
  <si>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</si>
  <si>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</si>
  <si>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</si>
  <si>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</si>
  <si>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</si>
  <si>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</si>
  <si>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</si>
  <si>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</si>
  <si>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</si>
  <si>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</si>
  <si>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</si>
  <si>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</si>
  <si>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</si>
  <si>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</si>
  <si>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</si>
  <si>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</si>
  <si>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</si>
  <si>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</si>
  <si>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</si>
  <si>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</si>
  <si>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</si>
  <si>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</si>
  <si>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</si>
  <si>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</si>
  <si>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</si>
  <si>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</si>
  <si>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</si>
  <si>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</si>
  <si>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</si>
  <si>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</si>
  <si>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</si>
  <si>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</si>
  <si>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</si>
  <si>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</si>
  <si>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</si>
  <si>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</si>
  <si>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</si>
  <si>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</si>
  <si>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</si>
  <si>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</si>
  <si>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</si>
  <si>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</si>
  <si>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</si>
  <si>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</si>
  <si>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</si>
  <si>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</si>
  <si>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</si>
  <si>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</si>
  <si>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</si>
  <si>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</si>
  <si>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</si>
  <si>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</si>
  <si>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</si>
  <si>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</si>
  <si>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</si>
  <si>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</si>
  <si>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</si>
  <si>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</si>
  <si>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</si>
  <si>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</si>
  <si>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</si>
  <si>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</si>
  <si>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</si>
  <si>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</si>
  <si>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</si>
  <si>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</si>
  <si>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</si>
  <si>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</si>
  <si>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</si>
  <si>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</si>
  <si>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</si>
  <si>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</si>
  <si>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</si>
  <si>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</si>
  <si>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</si>
  <si>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</si>
  <si>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</si>
  <si>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</si>
  <si>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</si>
  <si>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</si>
  <si>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</si>
  <si>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</si>
  <si>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</si>
  <si>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</si>
  <si>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</si>
  <si>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</si>
  <si>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</si>
  <si>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</si>
  <si>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</si>
  <si>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</si>
  <si>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</si>
  <si>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</si>
  <si>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</si>
  <si>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</si>
  <si>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</si>
  <si>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</si>
  <si>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</si>
  <si>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</si>
  <si>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</si>
  <si>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</si>
  <si>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</si>
  <si>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</si>
  <si>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</si>
  <si>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</si>
  <si>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</si>
  <si>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</si>
  <si>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</si>
  <si>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</si>
  <si>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</si>
  <si>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</si>
  <si>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</si>
  <si>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</si>
  <si>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</si>
  <si>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</si>
  <si>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</si>
  <si>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</si>
  <si>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</si>
  <si>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</si>
  <si>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</si>
  <si>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</si>
  <si>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</si>
  <si>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</si>
  <si>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</si>
  <si>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</si>
  <si>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</si>
  <si>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</si>
  <si>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</si>
  <si>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</si>
  <si>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</si>
  <si>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</si>
  <si>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</si>
  <si>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</si>
  <si>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</si>
  <si>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</si>
  <si>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</si>
  <si>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</si>
  <si>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</si>
  <si>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</si>
  <si>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</si>
  <si>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</si>
  <si>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</si>
  <si>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</si>
  <si>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</si>
  <si>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</si>
  <si>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</si>
  <si>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</si>
  <si>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</si>
  <si>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</si>
  <si>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</si>
  <si>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</si>
  <si>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</si>
  <si>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</si>
  <si>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</si>
  <si>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</si>
  <si>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</si>
  <si>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</si>
  <si>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</si>
  <si>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</si>
  <si>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</si>
  <si>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</si>
  <si>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</si>
  <si>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</si>
  <si>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</si>
  <si>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</si>
  <si>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</si>
  <si>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</si>
  <si>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</si>
  <si>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</si>
  <si>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</si>
  <si>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</si>
  <si>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</si>
  <si>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</si>
  <si>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</si>
  <si>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</si>
  <si>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</si>
  <si>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</si>
  <si>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</si>
  <si>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</si>
  <si>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</si>
  <si>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</si>
  <si>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</si>
  <si>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</si>
  <si>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</si>
  <si>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</si>
  <si>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</si>
  <si>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</si>
  <si>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</si>
  <si>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</si>
  <si>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</si>
  <si>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</si>
  <si>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</si>
  <si>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</si>
  <si>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</si>
  <si>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</si>
  <si>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</si>
  <si>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</si>
  <si>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</si>
  <si>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</si>
  <si>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</si>
  <si>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</si>
  <si>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</si>
  <si>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</si>
  <si>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</si>
  <si>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</si>
  <si>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</si>
  <si>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</si>
  <si>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</si>
  <si>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</si>
  <si>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</si>
  <si>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</si>
  <si>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</si>
  <si>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</si>
  <si>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</si>
  <si>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</si>
  <si>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</si>
  <si>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</si>
  <si>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</si>
  <si>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</si>
  <si>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</si>
  <si>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</si>
  <si>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</si>
  <si>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</si>
  <si>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</si>
  <si>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</si>
  <si>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</si>
  <si>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</si>
  <si>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</si>
  <si>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</si>
  <si>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</si>
  <si>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</si>
  <si>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</si>
  <si>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</si>
  <si>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</si>
  <si>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</si>
  <si>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</si>
  <si>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</si>
  <si>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</si>
  <si>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</si>
  <si>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</si>
  <si>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</si>
  <si>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</si>
  <si>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</si>
  <si>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</si>
  <si>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</si>
  <si>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</si>
  <si>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</si>
  <si>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</si>
  <si>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</si>
  <si>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</si>
  <si>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</si>
  <si>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</si>
  <si>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</si>
  <si>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</si>
  <si>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</si>
  <si>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</si>
  <si>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</si>
  <si>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</si>
  <si>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</si>
  <si>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</si>
  <si>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</si>
  <si>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</si>
  <si>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</si>
  <si>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</si>
  <si>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</si>
  <si>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</si>
  <si>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</si>
  <si>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</si>
  <si>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</si>
  <si>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</si>
  <si>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</si>
  <si>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</si>
  <si>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</si>
  <si>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</si>
  <si>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</si>
  <si>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</si>
  <si>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</si>
  <si>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</si>
  <si>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</si>
  <si>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</si>
  <si>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</si>
  <si>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</si>
  <si>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</si>
  <si>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</si>
  <si>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</si>
  <si>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</si>
  <si>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</si>
  <si>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</si>
  <si>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</si>
  <si>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</si>
  <si>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</si>
  <si>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</si>
  <si>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</si>
  <si>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</si>
  <si>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</si>
  <si>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</si>
  <si>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</si>
  <si>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</si>
  <si>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</si>
  <si>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</si>
  <si>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</si>
  <si>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</si>
  <si>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</si>
  <si>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</si>
  <si>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</si>
  <si>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</si>
  <si>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</si>
  <si>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</si>
  <si>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</si>
  <si>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</si>
  <si>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</si>
  <si>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</si>
  <si>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</si>
  <si>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</si>
  <si>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</si>
  <si>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</si>
  <si>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</si>
  <si>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</si>
  <si>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</si>
  <si>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</si>
  <si>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</si>
  <si>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</si>
  <si>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</si>
  <si>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</si>
  <si>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</si>
  <si>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</si>
  <si>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</si>
  <si>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</si>
  <si>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</si>
  <si>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</si>
  <si>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</si>
  <si>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</si>
  <si>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</si>
  <si>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</si>
  <si>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</si>
  <si>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</si>
  <si>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</si>
  <si>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</si>
  <si>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</si>
  <si>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</si>
  <si>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</si>
  <si>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</si>
  <si>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</si>
  <si>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</si>
  <si>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</si>
  <si>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</si>
  <si>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</si>
  <si>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</si>
  <si>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</si>
  <si>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</si>
  <si>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</si>
  <si>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</si>
  <si>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</si>
  <si>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</si>
  <si>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</si>
  <si>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</si>
  <si>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</si>
  <si>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</si>
  <si>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</si>
  <si>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</si>
  <si>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</si>
  <si>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</si>
  <si>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</si>
  <si>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</si>
  <si>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</si>
  <si>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</si>
  <si>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</si>
  <si>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</si>
  <si>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</si>
  <si>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</si>
  <si>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</si>
  <si>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</si>
  <si>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</si>
  <si>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</si>
  <si>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</si>
  <si>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</si>
  <si>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</si>
  <si>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</si>
  <si>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</si>
  <si>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</si>
  <si>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</si>
  <si>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</si>
  <si>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</si>
  <si>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</si>
  <si>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</si>
  <si>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</si>
  <si>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</si>
  <si>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</si>
  <si>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</si>
  <si>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</si>
  <si>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</si>
  <si>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</si>
  <si>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</si>
  <si>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</si>
  <si>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</si>
  <si>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</si>
  <si>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</si>
  <si>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</si>
  <si>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</si>
  <si>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</si>
  <si>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</si>
  <si>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</si>
  <si>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</si>
  <si>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</si>
  <si>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</si>
  <si>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</si>
  <si>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</si>
  <si>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</si>
  <si>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</si>
  <si>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</si>
  <si>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</si>
  <si>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</si>
  <si>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</si>
  <si>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</si>
  <si>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</si>
  <si>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</si>
  <si>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</si>
  <si>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</si>
  <si>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</si>
  <si>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</si>
  <si>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</si>
  <si>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</si>
  <si>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</si>
  <si>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</si>
  <si>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</si>
  <si>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</si>
  <si>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</si>
  <si>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</si>
  <si>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</si>
  <si>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</si>
  <si>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</si>
  <si>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</si>
  <si>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</si>
  <si>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</si>
  <si>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</si>
  <si>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</si>
  <si>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</si>
  <si>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</si>
  <si>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</si>
  <si>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</si>
  <si>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</si>
  <si>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</si>
  <si>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</si>
  <si>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</si>
  <si>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</si>
  <si>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</si>
  <si>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</si>
  <si>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</si>
  <si>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</si>
  <si>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</si>
  <si>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</si>
  <si>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</si>
  <si>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</si>
  <si>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</si>
  <si>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</si>
  <si>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</si>
  <si>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</si>
  <si>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</si>
  <si>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</si>
  <si>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</si>
  <si>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</si>
  <si>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</si>
  <si>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</si>
  <si>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</si>
  <si>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</si>
  <si>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</si>
  <si>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</si>
  <si>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</si>
  <si>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</si>
  <si>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</si>
  <si>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</si>
  <si>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</si>
  <si>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</si>
  <si>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</si>
  <si>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</si>
  <si>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</si>
  <si>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</si>
  <si>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</si>
  <si>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</si>
  <si>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</si>
  <si>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</si>
  <si>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</si>
  <si>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</si>
  <si>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</si>
  <si>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</si>
  <si>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</si>
  <si>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</si>
  <si>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</si>
  <si>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</si>
  <si>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</si>
  <si>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</si>
  <si>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</si>
  <si>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</si>
  <si>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</si>
  <si>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</si>
  <si>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</si>
  <si>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</si>
  <si>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</si>
  <si>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</si>
  <si>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</si>
  <si>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</si>
  <si>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</si>
  <si>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</si>
  <si>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</si>
  <si>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</si>
  <si>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</si>
  <si>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</si>
  <si>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</si>
  <si>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</si>
  <si>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</si>
  <si>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</si>
  <si>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</si>
  <si>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</si>
  <si>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</si>
  <si>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</si>
  <si>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</si>
  <si>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</si>
  <si>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</si>
  <si>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</si>
  <si>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</si>
  <si>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</si>
  <si>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</si>
  <si>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</si>
  <si>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</si>
  <si>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</si>
  <si>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</si>
  <si>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</si>
  <si>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</si>
  <si>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</si>
  <si>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</si>
  <si>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</si>
  <si>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</si>
  <si>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</si>
  <si>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</si>
  <si>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</si>
  <si>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</si>
  <si>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</si>
  <si>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</si>
  <si>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</si>
  <si>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</si>
  <si>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</si>
  <si>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</si>
  <si>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</si>
  <si>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</si>
  <si>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</si>
  <si>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</si>
  <si>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</si>
  <si>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</si>
  <si>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</si>
  <si>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</si>
  <si>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</si>
  <si>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</si>
  <si>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</si>
  <si>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</si>
  <si>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</si>
  <si>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</si>
  <si>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</si>
  <si>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</si>
  <si>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</si>
  <si>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</si>
  <si>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</si>
  <si>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</si>
  <si>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</si>
  <si>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</si>
  <si>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</si>
  <si>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</si>
  <si>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</si>
  <si>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</si>
  <si>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</si>
  <si>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</si>
  <si>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</si>
  <si>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</si>
  <si>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</si>
  <si>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</si>
  <si>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</si>
  <si>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</si>
  <si>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</si>
  <si>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</si>
  <si>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</si>
  <si>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</si>
  <si>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</si>
  <si>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</si>
  <si>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</si>
  <si>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</si>
  <si>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</si>
  <si>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</si>
  <si>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</si>
  <si>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</si>
  <si>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</si>
  <si>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</si>
  <si>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</si>
  <si>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</si>
  <si>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</si>
  <si>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</si>
  <si>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</si>
  <si>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</si>
  <si>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</si>
  <si>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</si>
  <si>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</si>
  <si>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</si>
  <si>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</si>
  <si>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</si>
  <si>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</si>
  <si>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</si>
  <si>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</si>
  <si>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</si>
  <si>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</si>
  <si>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</si>
  <si>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</si>
  <si>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</si>
  <si>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</si>
  <si>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</si>
  <si>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</si>
  <si>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</si>
  <si>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</si>
  <si>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</si>
  <si>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</si>
  <si>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</si>
  <si>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</si>
  <si>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</si>
  <si>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</si>
  <si>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</si>
  <si>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</si>
  <si>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</si>
  <si>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</si>
  <si>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</si>
  <si>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</si>
  <si>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</si>
  <si>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</si>
  <si>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</si>
  <si>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</si>
  <si>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</si>
  <si>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</si>
  <si>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</si>
  <si>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</si>
  <si>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</si>
  <si>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</si>
  <si>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</si>
  <si>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</si>
  <si>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</si>
  <si>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</si>
  <si>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</si>
  <si>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</si>
  <si>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</si>
  <si>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</si>
  <si>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</si>
  <si>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</si>
  <si>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</si>
  <si>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</si>
  <si>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</si>
  <si>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</si>
  <si>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</si>
  <si>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</si>
  <si>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</si>
  <si>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</si>
  <si>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</si>
  <si>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</si>
  <si>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</si>
  <si>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</si>
  <si>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</si>
  <si>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</si>
  <si>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</si>
  <si>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</si>
  <si>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</si>
  <si>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</si>
  <si>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</si>
  <si>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</si>
  <si>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</si>
  <si>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</si>
  <si>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</si>
  <si>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</si>
  <si>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</si>
  <si>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</si>
  <si>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</si>
  <si>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</si>
  <si>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</si>
  <si>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</si>
  <si>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</si>
  <si>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</si>
  <si>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</si>
  <si>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</si>
  <si>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</si>
  <si>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</si>
  <si>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</si>
  <si>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</si>
  <si>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</si>
  <si>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</si>
  <si>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</si>
  <si>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</si>
  <si>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</si>
  <si>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</si>
  <si>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</si>
  <si>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</si>
  <si>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</si>
  <si>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</si>
  <si>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</si>
  <si>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</si>
  <si>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</si>
  <si>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</si>
  <si>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</si>
  <si>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</si>
  <si>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</si>
  <si>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</si>
  <si>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</si>
  <si>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</si>
  <si>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</si>
  <si>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</si>
  <si>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</si>
  <si>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</si>
  <si>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</si>
  <si>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</si>
  <si>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</si>
  <si>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</si>
  <si>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</si>
  <si>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</si>
  <si>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</si>
  <si>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</si>
  <si>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</si>
  <si>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</si>
  <si>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</si>
  <si>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</si>
  <si>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</si>
  <si>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</si>
  <si>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</si>
  <si>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</si>
  <si>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</si>
  <si>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</si>
  <si>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</si>
  <si>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</si>
  <si>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</si>
  <si>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</si>
  <si>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</si>
  <si>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</si>
  <si>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</si>
  <si>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</si>
  <si>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</si>
  <si>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</si>
  <si>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</si>
  <si>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</si>
  <si>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</si>
  <si>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</si>
  <si>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</si>
  <si>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</si>
  <si>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</si>
  <si>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</si>
  <si>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</si>
  <si>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</si>
  <si>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</si>
  <si>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</si>
  <si>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</si>
  <si>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</si>
  <si>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</si>
  <si>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</si>
  <si>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</si>
  <si>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</si>
  <si>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</si>
  <si>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</si>
  <si>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</si>
  <si>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</si>
  <si>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</si>
  <si>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</si>
  <si>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</si>
  <si>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</si>
  <si>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</si>
  <si>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</si>
  <si>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</si>
  <si>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</si>
  <si>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</si>
  <si>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</si>
  <si>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</si>
  <si>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</si>
  <si>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</si>
  <si>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</si>
  <si>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</si>
  <si>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</si>
  <si>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</si>
  <si>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</si>
  <si>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</si>
  <si>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</si>
  <si>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</si>
  <si>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</si>
  <si>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</si>
  <si>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</si>
  <si>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</si>
  <si>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</si>
  <si>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</si>
  <si>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</si>
  <si>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</si>
  <si>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</si>
  <si>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</si>
  <si>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</si>
  <si>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</si>
  <si>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</si>
  <si>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</si>
  <si>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</si>
  <si>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</si>
  <si>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</si>
  <si>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</si>
  <si>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</si>
  <si>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</si>
  <si>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</si>
  <si>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</si>
  <si>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</si>
  <si>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</si>
  <si>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</si>
  <si>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</si>
  <si>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</si>
  <si>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</si>
  <si>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</si>
  <si>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</si>
  <si>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</si>
  <si>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</si>
  <si>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</si>
  <si>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</si>
  <si>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</si>
  <si>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</si>
  <si>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</si>
  <si>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</si>
  <si>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</si>
  <si>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</si>
  <si>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</si>
  <si>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</si>
  <si>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</si>
  <si>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</si>
  <si>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</si>
  <si>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</si>
  <si>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</si>
  <si>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</si>
  <si>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</si>
  <si>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</si>
  <si>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</si>
  <si>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</si>
  <si>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</si>
  <si>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</si>
  <si>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</si>
  <si>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</si>
  <si>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</si>
  <si>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</si>
  <si>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</si>
  <si>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</si>
  <si>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</si>
  <si>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</si>
  <si>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</si>
  <si>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</si>
  <si>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</si>
  <si>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</si>
  <si>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</si>
  <si>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</si>
  <si>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</si>
  <si>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</si>
  <si>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</si>
  <si>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</si>
  <si>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</si>
  <si>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</si>
  <si>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</si>
  <si>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</si>
  <si>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</si>
  <si>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</si>
  <si>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</si>
  <si>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</si>
  <si>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</si>
  <si>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</si>
  <si>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</si>
  <si>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</si>
  <si>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</si>
  <si>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</si>
  <si>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</si>
  <si>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</si>
  <si>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</si>
  <si>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</si>
  <si>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</si>
  <si>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</si>
  <si>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</si>
  <si>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</si>
  <si>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</si>
  <si>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</si>
  <si>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</si>
  <si>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</si>
  <si>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</si>
  <si>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</si>
  <si>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</si>
  <si>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</si>
  <si>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</si>
  <si>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</si>
  <si>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</si>
  <si>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</si>
  <si>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</si>
  <si>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</si>
  <si>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</si>
  <si>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</si>
  <si>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</si>
  <si>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</si>
  <si>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</si>
  <si>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</si>
  <si>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</si>
  <si>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</si>
  <si>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</si>
  <si>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</si>
  <si>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</si>
  <si>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</si>
  <si>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</si>
  <si>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</si>
  <si>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</si>
  <si>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</si>
  <si>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</si>
  <si>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</si>
  <si>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</si>
  <si>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</si>
  <si>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</si>
  <si>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</si>
  <si>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</si>
  <si>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</si>
  <si>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</si>
  <si>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</si>
  <si>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</si>
  <si>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</si>
  <si>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</si>
  <si>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</si>
  <si>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</si>
  <si>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</si>
  <si>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</si>
  <si>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</si>
  <si>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</si>
  <si>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</si>
  <si>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</si>
  <si>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</si>
  <si>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</si>
  <si>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</si>
  <si>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</si>
  <si>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</si>
  <si>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</si>
  <si>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</si>
  <si>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</si>
  <si>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</si>
  <si>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</si>
  <si>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</si>
  <si>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</si>
  <si>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</si>
  <si>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</si>
  <si>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</si>
  <si>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</si>
  <si>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</si>
  <si>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</si>
  <si>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</si>
  <si>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</si>
  <si>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</si>
  <si>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</si>
  <si>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</si>
  <si>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</si>
  <si>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</si>
  <si>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</si>
  <si>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</si>
  <si>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</si>
  <si>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</si>
  <si>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</si>
  <si>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</si>
  <si>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</si>
  <si>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</si>
  <si>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</si>
  <si>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</si>
  <si>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</si>
  <si>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</si>
  <si>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</si>
  <si>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</si>
  <si>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</si>
  <si>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</si>
  <si>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</si>
  <si>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</si>
  <si>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</si>
  <si>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</si>
  <si>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</si>
  <si>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</si>
  <si>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</si>
  <si>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</si>
  <si>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</si>
  <si>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</si>
  <si>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</si>
  <si>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</si>
  <si>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</si>
  <si>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</si>
  <si>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</si>
  <si>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</si>
  <si>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</si>
  <si>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</si>
  <si>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</si>
  <si>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</si>
  <si>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</si>
  <si>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</si>
  <si>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</si>
  <si>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</si>
  <si>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</si>
  <si>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</si>
  <si>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</si>
  <si>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</si>
  <si>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</si>
  <si>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</si>
  <si>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</si>
  <si>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</si>
  <si>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</si>
  <si>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</si>
  <si>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</si>
  <si>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</si>
  <si>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</si>
  <si>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</si>
  <si>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</si>
  <si>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</si>
  <si>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</si>
  <si>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</si>
  <si>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</si>
  <si>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</si>
  <si>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</si>
  <si>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</si>
  <si>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</si>
  <si>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</si>
  <si>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</si>
  <si>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</si>
  <si>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</si>
  <si>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</si>
  <si>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</si>
  <si>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</si>
  <si>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</si>
  <si>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</si>
  <si>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</si>
  <si>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</si>
  <si>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</si>
  <si>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</si>
  <si>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</si>
  <si>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</si>
  <si>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</si>
  <si>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</si>
  <si>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</si>
  <si>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</si>
  <si>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</si>
  <si>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</si>
  <si>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</si>
  <si>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</si>
  <si>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</si>
  <si>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</si>
  <si>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</si>
  <si>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</si>
  <si>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</si>
  <si>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</si>
  <si>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</si>
  <si>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</si>
  <si>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</si>
  <si>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</si>
  <si>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</si>
  <si>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</si>
  <si>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</si>
  <si>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</si>
  <si>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</si>
  <si>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</si>
  <si>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</si>
  <si>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</si>
  <si>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</si>
  <si>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</si>
  <si>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</si>
  <si>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</si>
  <si>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</si>
  <si>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</si>
  <si>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</si>
  <si>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</si>
  <si>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</si>
  <si>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</si>
  <si>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</si>
  <si>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</si>
  <si>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</si>
  <si>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</si>
  <si>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</si>
  <si>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</si>
  <si>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</si>
  <si>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</si>
  <si>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</si>
  <si>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</si>
  <si>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</si>
  <si>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</si>
  <si>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</si>
  <si>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</si>
  <si>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</si>
  <si>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</si>
  <si>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</si>
  <si>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</si>
  <si>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</si>
  <si>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</si>
  <si>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</si>
  <si>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</si>
  <si>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</si>
  <si>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</si>
  <si>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</si>
  <si>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</si>
  <si>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</si>
  <si>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</si>
  <si>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</si>
  <si>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</si>
  <si>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</si>
  <si>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</si>
  <si>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</si>
  <si>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</si>
  <si>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</si>
  <si>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</si>
  <si>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</si>
  <si>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</si>
  <si>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</si>
  <si>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</si>
  <si>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</si>
  <si>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</si>
  <si>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</si>
  <si>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</si>
  <si>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</si>
  <si>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</si>
  <si>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</si>
  <si>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</si>
  <si>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</si>
  <si>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</si>
  <si>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</si>
  <si>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</si>
  <si>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</si>
  <si>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</si>
  <si>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</si>
  <si>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</si>
  <si>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</si>
  <si>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</si>
  <si>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</si>
  <si>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</si>
  <si>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</si>
  <si>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</si>
  <si>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</si>
  <si>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</si>
  <si>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</si>
  <si>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</si>
  <si>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</si>
  <si>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</si>
  <si>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</si>
  <si>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</si>
  <si>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</si>
  <si>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</si>
  <si>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</si>
  <si>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</si>
  <si>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</si>
  <si>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</si>
  <si>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</si>
  <si>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</si>
  <si>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</si>
  <si>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</si>
  <si>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</si>
  <si>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</si>
  <si>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</si>
  <si>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</si>
  <si>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</si>
  <si>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</si>
  <si>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</si>
  <si>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</si>
  <si>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</si>
  <si>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</si>
  <si>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</si>
  <si>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</si>
  <si>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</si>
  <si>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</si>
  <si>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</si>
  <si>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</si>
  <si>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</si>
  <si>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</si>
  <si>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</si>
  <si>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</si>
  <si>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</si>
  <si>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</si>
  <si>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</si>
  <si>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</si>
  <si>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</si>
  <si>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</si>
  <si>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</si>
  <si>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</si>
  <si>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</si>
  <si>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</si>
  <si>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</si>
  <si>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</si>
  <si>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</si>
  <si>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</si>
  <si>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</si>
  <si>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</si>
  <si>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</si>
  <si>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</si>
  <si>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</si>
  <si>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</si>
  <si>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</si>
  <si>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</si>
  <si>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</si>
  <si>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</si>
  <si>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</si>
  <si>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</si>
  <si>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</si>
  <si>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</si>
  <si>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</si>
  <si>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</si>
  <si>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</si>
  <si>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</si>
  <si>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</si>
  <si>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</si>
  <si>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</si>
  <si>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</si>
  <si>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</si>
  <si>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</si>
  <si>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</si>
  <si>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</si>
  <si>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</si>
  <si>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</si>
  <si>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</si>
  <si>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</si>
  <si>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</si>
  <si>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</si>
  <si>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</si>
  <si>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</si>
  <si>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</si>
  <si>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</si>
  <si>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</si>
  <si>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</si>
  <si>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</si>
  <si>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</si>
  <si>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</si>
  <si>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</si>
  <si>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</si>
  <si>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</si>
  <si>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</si>
  <si>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</si>
  <si>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</si>
  <si>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</si>
  <si>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</si>
  <si>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</si>
  <si>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</si>
  <si>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</si>
  <si>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</si>
  <si>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</si>
  <si>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</si>
  <si>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</si>
  <si>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</si>
  <si>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</si>
  <si>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</si>
  <si>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</si>
  <si>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</si>
  <si>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</si>
  <si>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</si>
  <si>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</si>
  <si>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</si>
  <si>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</si>
  <si>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</si>
  <si>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</si>
  <si>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</si>
  <si>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</si>
  <si>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</si>
  <si>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</si>
  <si>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</si>
  <si>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</si>
  <si>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</si>
  <si>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</si>
  <si>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</si>
  <si>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</si>
  <si>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</si>
  <si>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</si>
  <si>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</si>
  <si>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</si>
  <si>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</si>
  <si>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</si>
  <si>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</si>
  <si>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</si>
  <si>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</si>
  <si>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</si>
  <si>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</si>
  <si>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</si>
  <si>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</si>
  <si>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</si>
  <si>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</si>
  <si>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</si>
  <si>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</si>
  <si>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</si>
  <si>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</si>
  <si>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</si>
  <si>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</si>
  <si>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</si>
  <si>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</si>
  <si>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</si>
  <si>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</si>
  <si>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</si>
  <si>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</si>
  <si>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</si>
  <si>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</si>
  <si>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</si>
  <si>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</si>
  <si>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</si>
  <si>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</si>
  <si>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</si>
  <si>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</si>
  <si>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</si>
  <si>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</si>
  <si>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</si>
  <si>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</si>
  <si>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</si>
  <si>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</si>
  <si>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</si>
  <si>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</si>
  <si>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</si>
  <si>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</si>
  <si>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</si>
  <si>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</si>
  <si>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</si>
  <si>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</si>
  <si>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</si>
  <si>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</si>
  <si>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</si>
  <si>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</si>
  <si>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</si>
  <si>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</si>
  <si>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</si>
  <si>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</si>
  <si>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</si>
  <si>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</si>
  <si>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</si>
  <si>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</si>
  <si>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</si>
  <si>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</si>
  <si>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</si>
  <si>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</si>
  <si>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</si>
  <si>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</si>
  <si>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</si>
  <si>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</si>
  <si>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</si>
  <si>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</si>
  <si>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</si>
  <si>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</si>
  <si>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</si>
  <si>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</si>
  <si>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</si>
  <si>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</si>
  <si>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</si>
  <si>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</si>
  <si>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</si>
  <si>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</si>
  <si>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</si>
  <si>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</si>
  <si>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</si>
  <si>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</si>
  <si>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</si>
  <si>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</si>
  <si>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</si>
  <si>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</si>
  <si>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</si>
  <si>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</si>
  <si>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</si>
  <si>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</si>
  <si>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</si>
  <si>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</si>
  <si>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</si>
  <si>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</si>
  <si>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</si>
  <si>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</si>
  <si>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</si>
  <si>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</si>
  <si>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</si>
  <si>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</si>
  <si>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</si>
  <si>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</si>
  <si>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</si>
  <si>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</si>
  <si>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</si>
  <si>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</si>
  <si>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</si>
  <si>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</si>
  <si>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</si>
  <si>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</si>
  <si>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</si>
  <si>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</si>
  <si>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</si>
  <si>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</si>
  <si>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</si>
  <si>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</si>
  <si>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</si>
  <si>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</si>
  <si>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</si>
  <si>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</si>
  <si>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</si>
  <si>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</si>
  <si>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</si>
  <si>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</si>
  <si>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</si>
  <si>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</si>
  <si>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</si>
  <si>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</si>
  <si>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</si>
  <si>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</si>
  <si>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</si>
  <si>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</si>
  <si>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</si>
  <si>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</si>
  <si>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</si>
  <si>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</si>
  <si>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</si>
  <si>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</si>
  <si>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</si>
  <si>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</si>
  <si>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</si>
  <si>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</si>
  <si>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</si>
  <si>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</si>
  <si>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</si>
  <si>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</si>
  <si>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</si>
  <si>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</si>
  <si>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</si>
  <si>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</si>
  <si>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</si>
  <si>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</si>
  <si>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</si>
  <si>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</si>
  <si>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</si>
  <si>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</si>
  <si>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</si>
  <si>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</si>
  <si>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</si>
  <si>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</si>
  <si>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</si>
  <si>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</si>
  <si>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</si>
  <si>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</si>
  <si>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</si>
  <si>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</si>
  <si>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</si>
  <si>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</si>
  <si>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</si>
  <si>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</si>
  <si>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</si>
  <si>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</si>
  <si>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</si>
  <si>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</si>
  <si>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</si>
  <si>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</si>
  <si>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</si>
  <si>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</si>
  <si>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</si>
  <si>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</si>
  <si>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</si>
  <si>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</si>
  <si>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</si>
  <si>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</si>
  <si>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</si>
  <si>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</si>
  <si>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</si>
  <si>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</si>
  <si>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</si>
  <si>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</si>
  <si>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</si>
  <si>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</si>
  <si>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</si>
  <si>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</si>
  <si>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</si>
  <si>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</si>
  <si>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</si>
  <si>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</si>
  <si>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</si>
  <si>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</si>
  <si>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</si>
  <si>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</si>
  <si>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</si>
  <si>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</si>
  <si>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</si>
  <si>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</si>
  <si>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</si>
  <si>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</si>
  <si>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</si>
  <si>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</si>
  <si>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</si>
  <si>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</si>
  <si>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</si>
  <si>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</si>
  <si>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</si>
  <si>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</si>
  <si>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</si>
  <si>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</si>
  <si>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</si>
  <si>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</si>
  <si>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</si>
  <si>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</si>
  <si>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</si>
  <si>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</si>
  <si>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</si>
  <si>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</si>
  <si>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</si>
  <si>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</si>
  <si>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</si>
  <si>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</si>
  <si>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</si>
  <si>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</si>
  <si>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</si>
  <si>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</si>
  <si>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</si>
  <si>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</si>
  <si>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</si>
  <si>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</si>
  <si>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</si>
  <si>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</si>
  <si>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</si>
  <si>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</si>
  <si>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</si>
  <si>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</si>
  <si>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</si>
  <si>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</si>
  <si>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</si>
  <si>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</si>
  <si>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</si>
  <si>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</si>
  <si>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</si>
  <si>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</si>
  <si>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</si>
  <si>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</si>
  <si>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</si>
  <si>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</si>
  <si>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</si>
  <si>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</si>
  <si>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</si>
  <si>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</si>
  <si>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</si>
  <si>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</si>
  <si>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</si>
  <si>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</si>
  <si>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</si>
  <si>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</si>
  <si>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</si>
  <si>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</si>
  <si>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</si>
  <si>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</si>
  <si>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</si>
  <si>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</si>
  <si>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</si>
  <si>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</si>
  <si>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</si>
  <si>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</si>
  <si>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</si>
  <si>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</si>
  <si>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</si>
  <si>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</si>
  <si>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</si>
  <si>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</si>
  <si>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</si>
  <si>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</si>
  <si>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</si>
  <si>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</si>
  <si>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</si>
  <si>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</si>
  <si>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</si>
  <si>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</si>
  <si>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</si>
  <si>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</si>
  <si>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</si>
  <si>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</si>
  <si>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</si>
  <si>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</si>
  <si>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</si>
  <si>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</si>
  <si>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</si>
  <si>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</si>
  <si>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</si>
  <si>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</si>
  <si>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</si>
  <si>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</si>
  <si>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</si>
  <si>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</si>
  <si>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</si>
  <si>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</si>
  <si>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</si>
  <si>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</si>
  <si>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</si>
  <si>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</si>
  <si>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</si>
  <si>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</si>
  <si>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</si>
  <si>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</si>
  <si>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</si>
  <si>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</si>
  <si>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</si>
  <si>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</si>
  <si>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</si>
  <si>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</si>
  <si>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</si>
  <si>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</si>
  <si>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</si>
  <si>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</si>
  <si>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</si>
  <si>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</si>
  <si>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</si>
  <si>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</si>
  <si>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</si>
  <si>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</si>
  <si>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</si>
  <si>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</si>
  <si>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</si>
  <si>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</si>
  <si>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</si>
  <si>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</si>
  <si>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</si>
  <si>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</si>
  <si>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</si>
  <si>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</si>
  <si>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</si>
  <si>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</si>
  <si>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</si>
  <si>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</si>
  <si>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</si>
  <si>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</si>
  <si>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</si>
  <si>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</si>
  <si>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</si>
  <si>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</si>
  <si>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</si>
  <si>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</si>
  <si>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</si>
  <si>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</si>
  <si>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</si>
  <si>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</si>
  <si>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</si>
  <si>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</si>
  <si>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</si>
  <si>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</si>
  <si>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</si>
  <si>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</si>
  <si>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</si>
  <si>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</si>
  <si>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</si>
  <si>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</si>
  <si>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</si>
  <si>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</si>
  <si>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</si>
  <si>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</si>
  <si>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</si>
  <si>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</si>
  <si>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</si>
  <si>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</si>
  <si>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</si>
  <si>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</si>
  <si>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</si>
  <si>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</si>
  <si>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</si>
  <si>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</si>
  <si>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</si>
  <si>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</si>
  <si>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</si>
  <si>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</si>
  <si>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</si>
  <si>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</si>
  <si>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</si>
  <si>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</si>
  <si>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</si>
  <si>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</si>
  <si>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</si>
  <si>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</si>
  <si>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</si>
  <si>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</si>
  <si>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</si>
  <si>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</si>
  <si>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</si>
  <si>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</si>
  <si>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</si>
  <si>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</si>
  <si>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</si>
  <si>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</si>
  <si>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</si>
  <si>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</si>
  <si>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</si>
  <si>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</si>
  <si>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</si>
  <si>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</si>
  <si>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</si>
  <si>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</si>
  <si>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</si>
  <si>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</si>
  <si>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</si>
  <si>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</si>
  <si>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</si>
  <si>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</si>
  <si>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</si>
  <si>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</si>
  <si>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</si>
  <si>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</si>
  <si>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</si>
  <si>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</si>
  <si>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</si>
  <si>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</si>
  <si>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</si>
  <si>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</si>
  <si>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</si>
  <si>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</si>
  <si>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</si>
  <si>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</si>
  <si>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</si>
  <si>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</si>
  <si>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</si>
  <si>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</si>
  <si>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</si>
  <si>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</si>
  <si>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</si>
  <si>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</si>
  <si>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</si>
  <si>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</si>
  <si>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</si>
  <si>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</si>
  <si>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</si>
  <si>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</si>
  <si>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</si>
  <si>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</si>
  <si>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</si>
  <si>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</si>
  <si>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</si>
  <si>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</si>
  <si>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</si>
  <si>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</si>
  <si>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</si>
  <si>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</si>
  <si>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</si>
  <si>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</si>
  <si>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</si>
  <si>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</si>
  <si>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</si>
  <si>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</si>
  <si>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</si>
  <si>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</si>
  <si>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</si>
  <si>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</si>
  <si>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</si>
  <si>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</si>
  <si>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</si>
  <si>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</si>
  <si>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</si>
  <si>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</si>
  <si>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</si>
  <si>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</si>
  <si>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</si>
  <si>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</si>
  <si>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</si>
  <si>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</si>
  <si>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</si>
  <si>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</si>
  <si>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</si>
  <si>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</si>
  <si>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</si>
  <si>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</si>
  <si>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</si>
  <si>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</si>
  <si>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</si>
  <si>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</si>
  <si>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</si>
  <si>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</si>
  <si>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</si>
  <si>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</si>
  <si>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</si>
  <si>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</si>
  <si>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</si>
  <si>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</si>
  <si>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</si>
  <si>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</si>
  <si>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</si>
  <si>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</si>
  <si>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</si>
  <si>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</si>
  <si>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</si>
  <si>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</si>
  <si>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</si>
  <si>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</si>
  <si>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</si>
  <si>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</si>
  <si>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</si>
  <si>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</si>
  <si>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</si>
  <si>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</si>
  <si>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</si>
  <si>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</si>
  <si>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</si>
  <si>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</si>
  <si>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</si>
  <si>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</si>
  <si>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</si>
  <si>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</si>
  <si>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</si>
  <si>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</si>
  <si>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</si>
  <si>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</si>
  <si>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</si>
  <si>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</si>
  <si>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</si>
  <si>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</si>
  <si>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</si>
  <si>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</si>
  <si>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</si>
  <si>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</si>
  <si>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</si>
  <si>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</si>
  <si>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</si>
  <si>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</si>
  <si>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</si>
  <si>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</si>
  <si>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</si>
  <si>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</si>
  <si>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</si>
  <si>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</si>
  <si>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</si>
  <si>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</si>
  <si>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</si>
  <si>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</si>
  <si>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</si>
  <si>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</si>
  <si>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</si>
  <si>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</si>
  <si>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</si>
  <si>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</si>
  <si>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</si>
  <si>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</si>
  <si>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</si>
  <si>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</si>
  <si>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</si>
  <si>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</si>
  <si>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</si>
  <si>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</si>
  <si>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</si>
  <si>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</si>
  <si>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</si>
  <si>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</si>
  <si>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</si>
  <si>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</si>
  <si>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</si>
  <si>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</si>
  <si>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</si>
  <si>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</si>
  <si>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</si>
  <si>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</si>
  <si>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</si>
  <si>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</si>
  <si>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</si>
  <si>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</si>
  <si>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</si>
  <si>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</si>
  <si>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</si>
  <si>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</si>
  <si>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</si>
  <si>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</si>
  <si>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</si>
  <si>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</si>
  <si>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</si>
  <si>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</si>
  <si>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</si>
  <si>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</si>
  <si>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</si>
  <si>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</si>
  <si>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</si>
  <si>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</si>
  <si>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</si>
  <si>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</si>
  <si>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</si>
  <si>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</si>
  <si>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</si>
  <si>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</si>
  <si>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</si>
  <si>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</si>
  <si>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</si>
  <si>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</si>
  <si>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</si>
  <si>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</si>
  <si>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</si>
  <si>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</si>
  <si>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</si>
  <si>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</si>
  <si>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</si>
  <si>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</si>
  <si>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</si>
  <si>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</si>
  <si>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</si>
  <si>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</si>
  <si>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</si>
  <si>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</si>
  <si>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</si>
  <si>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</si>
  <si>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</si>
  <si>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</si>
  <si>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</si>
  <si>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</si>
  <si>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</si>
  <si>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</si>
  <si>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</si>
  <si>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</si>
  <si>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</si>
  <si>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</si>
  <si>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</si>
  <si>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</si>
  <si>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</si>
  <si>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</si>
  <si>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</si>
  <si>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</si>
  <si>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</si>
  <si>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</si>
  <si>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</si>
  <si>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</si>
  <si>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</si>
  <si>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</si>
  <si>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</si>
  <si>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</si>
  <si>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</si>
  <si>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</si>
  <si>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</si>
  <si>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</si>
  <si>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</si>
  <si>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</si>
  <si>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</si>
  <si>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</si>
  <si>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</si>
  <si>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</si>
  <si>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</si>
  <si>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</si>
  <si>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</si>
  <si>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</si>
  <si>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</si>
  <si>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</si>
  <si>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</si>
  <si>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</si>
  <si>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</si>
  <si>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</si>
  <si>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</si>
  <si>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</si>
  <si>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</si>
  <si>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</si>
  <si>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</si>
  <si>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</si>
  <si>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</si>
  <si>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</si>
  <si>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</si>
  <si>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</si>
  <si>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</si>
  <si>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</si>
  <si>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</si>
  <si>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</si>
  <si>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</si>
  <si>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</si>
  <si>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</si>
  <si>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</si>
  <si>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</si>
  <si>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</si>
  <si>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</si>
  <si>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</si>
  <si>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</si>
  <si>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</si>
  <si>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</si>
  <si>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</si>
  <si>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</si>
  <si>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</si>
  <si>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</si>
  <si>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</si>
  <si>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</si>
  <si>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</si>
  <si>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</si>
  <si>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</si>
  <si>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</si>
  <si>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</si>
  <si>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</si>
  <si>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</si>
  <si>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</si>
  <si>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</si>
  <si>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</si>
  <si>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</si>
  <si>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</si>
  <si>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</si>
  <si>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</si>
  <si>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</si>
  <si>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</si>
  <si>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</si>
  <si>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</si>
  <si>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</si>
  <si>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</si>
  <si>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</si>
  <si>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</si>
  <si>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</si>
  <si>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</si>
  <si>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</si>
  <si>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</si>
  <si>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</si>
  <si>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</si>
  <si>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</si>
  <si>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</si>
  <si>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</si>
  <si>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</si>
  <si>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</si>
  <si>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</si>
  <si>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</si>
  <si>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</si>
  <si>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</si>
  <si>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</si>
  <si>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</si>
  <si>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</si>
  <si>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</si>
  <si>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</si>
  <si>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</si>
  <si>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</si>
  <si>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</si>
  <si>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</si>
  <si>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</si>
  <si>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</si>
  <si>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</si>
  <si>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</si>
  <si>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</si>
  <si>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</si>
  <si>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</si>
  <si>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</si>
  <si>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</si>
  <si>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</si>
  <si>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</si>
  <si>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</si>
  <si>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</si>
  <si>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</si>
  <si>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</si>
  <si>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</si>
  <si>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</si>
  <si>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</si>
  <si>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</si>
  <si>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</si>
  <si>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</si>
  <si>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</si>
  <si>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</si>
  <si>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</si>
  <si>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</si>
  <si>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</si>
  <si>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</si>
  <si>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</si>
  <si>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</si>
  <si>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</si>
  <si>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</si>
  <si>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</si>
  <si>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</si>
  <si>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</si>
  <si>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</si>
  <si>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</si>
  <si>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</si>
  <si>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</si>
  <si>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</si>
  <si>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</si>
  <si>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</si>
  <si>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</si>
  <si>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</si>
  <si>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</si>
  <si>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</si>
  <si>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</si>
  <si>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</si>
  <si>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</si>
  <si>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</si>
  <si>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</si>
  <si>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</si>
  <si>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</si>
  <si>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</si>
  <si>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</si>
  <si>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</si>
  <si>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</si>
  <si>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</si>
  <si>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</si>
  <si>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</si>
  <si>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</si>
  <si>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</si>
  <si>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</si>
  <si>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</si>
  <si>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</si>
  <si>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</si>
  <si>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</si>
  <si>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</si>
  <si>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</si>
  <si>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</si>
  <si>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</si>
  <si>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</si>
  <si>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</si>
  <si>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</si>
  <si>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</si>
  <si>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</si>
  <si>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</si>
  <si>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</si>
  <si>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</si>
  <si>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</si>
  <si>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</si>
  <si>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</si>
  <si>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</si>
  <si>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</si>
  <si>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</si>
  <si>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</si>
  <si>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</si>
  <si>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</si>
  <si>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</si>
  <si>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</si>
  <si>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</si>
  <si>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</si>
  <si>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</si>
  <si>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</si>
  <si>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</si>
  <si>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</si>
  <si>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</si>
  <si>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</si>
  <si>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</si>
  <si>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</si>
  <si>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</si>
  <si>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</si>
  <si>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</si>
  <si>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</si>
  <si>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</si>
  <si>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</si>
  <si>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</si>
  <si>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</si>
  <si>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</si>
  <si>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</si>
  <si>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</si>
  <si>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</si>
  <si>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</si>
  <si>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</si>
  <si>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</si>
  <si>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</si>
  <si>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</si>
  <si>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</si>
  <si>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</si>
  <si>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</si>
  <si>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</si>
  <si>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</si>
  <si>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</si>
  <si>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</si>
  <si>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</si>
  <si>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</si>
  <si>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</si>
  <si>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</si>
  <si>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</si>
  <si>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</si>
  <si>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</si>
  <si>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</si>
  <si>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</si>
  <si>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</si>
  <si>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</si>
  <si>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</si>
  <si>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</si>
  <si>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</si>
  <si>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</si>
  <si>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</si>
  <si>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</si>
  <si>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</si>
  <si>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</si>
  <si>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</si>
  <si>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</si>
  <si>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</si>
  <si>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</si>
  <si>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</si>
  <si>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</si>
  <si>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</si>
  <si>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</si>
  <si>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</si>
  <si>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</si>
  <si>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</si>
  <si>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</si>
  <si>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</si>
  <si>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</si>
  <si>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</si>
  <si>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</si>
  <si>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</si>
  <si>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</si>
  <si>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</si>
  <si>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</si>
  <si>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</si>
  <si>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</si>
  <si>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</si>
  <si>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</si>
  <si>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</si>
  <si>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</si>
  <si>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</si>
  <si>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</si>
  <si>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</si>
  <si>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</si>
  <si>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</si>
  <si>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</si>
  <si>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</si>
  <si>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</si>
  <si>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</si>
  <si>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</si>
  <si>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</si>
  <si>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</si>
  <si>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</si>
  <si>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</si>
  <si>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</si>
  <si>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</si>
  <si>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</si>
  <si>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</si>
  <si>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</si>
  <si>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</si>
  <si>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</si>
  <si>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</si>
  <si>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</si>
  <si>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</si>
  <si>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</si>
  <si>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</si>
  <si>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</si>
  <si>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</si>
  <si>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</si>
  <si>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</si>
  <si>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</si>
  <si>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</si>
  <si>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</si>
  <si>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</si>
  <si>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</si>
  <si>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</si>
  <si>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</si>
  <si>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</si>
  <si>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</si>
  <si>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</si>
  <si>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</si>
  <si>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</si>
  <si>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</si>
  <si>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</si>
  <si>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</si>
  <si>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</si>
  <si>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</si>
  <si>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</si>
  <si>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</si>
  <si>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</si>
  <si>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</si>
  <si>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</si>
  <si>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</si>
  <si>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</si>
  <si>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</si>
  <si>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</si>
  <si>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</si>
  <si>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</si>
  <si>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</si>
  <si>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</si>
  <si>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</si>
  <si>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</si>
  <si>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</si>
  <si>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</si>
  <si>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</si>
  <si>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</si>
  <si>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</si>
  <si>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</si>
  <si>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</si>
  <si>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</si>
  <si>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</si>
  <si>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</si>
  <si>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</si>
  <si>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</si>
  <si>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</si>
  <si>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</si>
  <si>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</si>
  <si>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</si>
  <si>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</si>
  <si>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</si>
  <si>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</si>
  <si>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</si>
  <si>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</si>
  <si>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</si>
  <si>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</si>
  <si>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</si>
  <si>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</si>
  <si>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</si>
  <si>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</si>
  <si>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</si>
  <si>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</si>
  <si>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</si>
  <si>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</si>
  <si>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</si>
  <si>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</si>
  <si>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</si>
  <si>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</si>
  <si>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</si>
  <si>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</si>
  <si>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</si>
  <si>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</si>
  <si>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</si>
  <si>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</si>
  <si>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</si>
  <si>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</si>
  <si>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</si>
  <si>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</si>
  <si>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</si>
  <si>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</si>
  <si>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</si>
  <si>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</si>
  <si>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</si>
  <si>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</si>
  <si>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</si>
  <si>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</si>
  <si>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</si>
  <si>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</si>
  <si>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</si>
  <si>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</si>
  <si>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</si>
  <si>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</si>
  <si>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</si>
  <si>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</si>
  <si>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</si>
  <si>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</si>
  <si>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</si>
  <si>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</si>
  <si>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</si>
  <si>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</si>
  <si>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</si>
  <si>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</si>
  <si>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</si>
  <si>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</si>
  <si>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</si>
  <si>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</si>
  <si>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</si>
  <si>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</si>
  <si>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</si>
  <si>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</si>
  <si>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</si>
  <si>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</si>
  <si>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</si>
  <si>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</si>
  <si>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</si>
  <si>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</si>
  <si>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</si>
  <si>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</si>
  <si>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</si>
  <si>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</si>
  <si>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</si>
  <si>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</si>
  <si>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</si>
  <si>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</si>
  <si>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</si>
  <si>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</si>
  <si>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</si>
  <si>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</si>
  <si>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</si>
  <si>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</si>
  <si>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</si>
  <si>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</si>
  <si>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</si>
  <si>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</si>
  <si>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</si>
  <si>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</si>
  <si>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</si>
  <si>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</si>
  <si>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</si>
  <si>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</si>
  <si>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</si>
  <si>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</si>
  <si>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</si>
  <si>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</si>
  <si>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</si>
  <si>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</si>
  <si>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</si>
  <si>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</si>
  <si>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</si>
  <si>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</si>
  <si>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</si>
  <si>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</si>
  <si>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</si>
  <si>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</si>
  <si>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</si>
  <si>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</si>
  <si>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</si>
  <si>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</si>
  <si>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</si>
  <si>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</si>
  <si>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</si>
  <si>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</si>
  <si>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</si>
  <si>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</si>
  <si>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</si>
  <si>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</si>
  <si>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</si>
  <si>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</si>
  <si>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</si>
  <si>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</si>
  <si>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</si>
  <si>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</si>
  <si>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</si>
  <si>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</si>
  <si>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</si>
  <si>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</si>
  <si>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</si>
  <si>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</si>
  <si>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</si>
  <si>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</si>
  <si>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</si>
  <si>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</si>
  <si>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</si>
  <si>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</si>
  <si>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</si>
  <si>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</si>
  <si>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</si>
  <si>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</si>
  <si>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</si>
  <si>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</si>
  <si>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</si>
  <si>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</si>
  <si>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</si>
  <si>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</si>
  <si>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</si>
  <si>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</si>
  <si>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</si>
  <si>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</si>
  <si>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</si>
  <si>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</si>
  <si>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</si>
  <si>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</si>
  <si>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</si>
  <si>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</si>
  <si>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</si>
  <si>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</si>
  <si>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</si>
  <si>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</si>
  <si>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</si>
  <si>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</si>
  <si>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</si>
  <si>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</si>
  <si>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</si>
  <si>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</si>
  <si>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</si>
  <si>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</si>
  <si>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</si>
  <si>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</si>
  <si>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</si>
  <si>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</si>
  <si>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</si>
  <si>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</si>
  <si>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</si>
  <si>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</si>
  <si>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</si>
  <si>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</si>
  <si>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</si>
  <si>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</si>
  <si>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</si>
  <si>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</si>
  <si>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</si>
  <si>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</si>
  <si>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</si>
  <si>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</si>
  <si>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</si>
  <si>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</si>
  <si>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</si>
  <si>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</si>
  <si>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</si>
  <si>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</si>
  <si>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</si>
  <si>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</si>
  <si>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</si>
  <si>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</si>
  <si>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</si>
  <si>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</si>
  <si>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</si>
  <si>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</si>
  <si>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</si>
  <si>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</si>
  <si>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</si>
  <si>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</si>
  <si>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</si>
  <si>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</si>
  <si>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</si>
  <si>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</si>
  <si>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</si>
  <si>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</si>
  <si>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</si>
  <si>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</si>
  <si>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</si>
  <si>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</si>
  <si>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</si>
  <si>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</si>
  <si>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</si>
  <si>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</si>
  <si>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</si>
  <si>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</si>
  <si>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</si>
  <si>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</si>
  <si>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</si>
  <si>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</si>
  <si>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</si>
  <si>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</si>
  <si>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</si>
  <si>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</si>
  <si>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</si>
  <si>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</si>
  <si>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</si>
  <si>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</si>
  <si>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</si>
  <si>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</si>
  <si>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</si>
  <si>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</si>
  <si>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</si>
  <si>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</si>
  <si>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</si>
  <si>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</si>
  <si>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</si>
  <si>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</si>
  <si>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</si>
  <si>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</si>
  <si>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</si>
  <si>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</si>
  <si>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</si>
  <si>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</si>
  <si>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</si>
  <si>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</si>
  <si>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</si>
  <si>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</si>
  <si>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</si>
  <si>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</si>
  <si>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</si>
  <si>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</si>
  <si>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</si>
  <si>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</si>
  <si>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</si>
  <si>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</si>
  <si>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</si>
  <si>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</si>
  <si>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</si>
  <si>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</si>
  <si>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</si>
  <si>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</si>
  <si>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</si>
  <si>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</si>
  <si>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</si>
  <si>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</si>
  <si>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</si>
  <si>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</si>
  <si>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</si>
  <si>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</si>
  <si>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</si>
  <si>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</si>
  <si>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</si>
  <si>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</si>
  <si>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</si>
  <si>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</si>
  <si>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</si>
  <si>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</si>
  <si>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</si>
  <si>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</si>
  <si>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</si>
  <si>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</si>
  <si>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</si>
  <si>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</si>
  <si>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</si>
  <si>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</si>
  <si>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</si>
  <si>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</si>
  <si>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</si>
  <si>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</si>
  <si>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</si>
  <si>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</si>
  <si>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</si>
  <si>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</si>
  <si>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</si>
  <si>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</si>
  <si>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</si>
  <si>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</si>
  <si>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</si>
  <si>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</si>
  <si>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</si>
  <si>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</si>
  <si>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</si>
  <si>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</si>
  <si>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</si>
  <si>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</si>
  <si>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</si>
  <si>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</si>
  <si>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</si>
  <si>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</si>
  <si>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</si>
  <si>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</si>
  <si>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</si>
  <si>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</si>
  <si>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</si>
  <si>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</si>
  <si>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</si>
  <si>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</si>
  <si>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</si>
  <si>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</si>
  <si>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</si>
  <si>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</si>
  <si>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</si>
  <si>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</si>
  <si>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</si>
  <si>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</si>
  <si>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</si>
  <si>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</si>
  <si>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</si>
  <si>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</si>
  <si>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</si>
  <si>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</si>
  <si>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</si>
  <si>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</si>
  <si>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</si>
  <si>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</si>
  <si>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</si>
  <si>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</si>
  <si>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</si>
  <si>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</si>
  <si>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</si>
  <si>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</si>
  <si>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</si>
  <si>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</si>
  <si>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</si>
  <si>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</si>
  <si>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</si>
  <si>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</si>
  <si>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</si>
  <si>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</si>
  <si>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</si>
  <si>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</si>
  <si>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</si>
  <si>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</si>
  <si>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</si>
  <si>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</si>
  <si>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</si>
  <si>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</si>
  <si>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</si>
  <si>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</si>
  <si>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</si>
  <si>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</si>
  <si>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</si>
  <si>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</si>
  <si>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</si>
  <si>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</si>
  <si>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</si>
  <si>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</si>
  <si>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</si>
  <si>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</si>
  <si>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</si>
  <si>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</si>
  <si>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</si>
  <si>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</si>
  <si>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</si>
  <si>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</si>
  <si>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</si>
  <si>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</si>
  <si>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</si>
  <si>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</si>
  <si>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</si>
  <si>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</si>
  <si>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</si>
  <si>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</si>
  <si>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</si>
  <si>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</si>
  <si>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</si>
  <si>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</si>
  <si>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</si>
  <si>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</si>
  <si>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</si>
  <si>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</si>
  <si>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</si>
  <si>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</si>
  <si>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</si>
  <si>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</si>
  <si>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</si>
  <si>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</si>
  <si>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</si>
  <si>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</si>
  <si>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</si>
  <si>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</si>
  <si>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</si>
  <si>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</si>
  <si>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</si>
  <si>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</si>
  <si>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</si>
  <si>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</si>
  <si>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</si>
  <si>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</si>
  <si>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</si>
  <si>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</si>
  <si>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</si>
  <si>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</si>
  <si>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</si>
  <si>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</si>
  <si>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</si>
  <si>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</si>
  <si>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</si>
  <si>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</si>
  <si>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</si>
  <si>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</si>
  <si>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</si>
  <si>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</si>
  <si>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</si>
  <si>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</si>
  <si>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</si>
  <si>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</si>
  <si>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</si>
  <si>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</si>
  <si>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</si>
  <si>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</si>
  <si>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</si>
  <si>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</si>
  <si>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</si>
  <si>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</si>
  <si>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</si>
  <si>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</si>
  <si>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</si>
  <si>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</si>
  <si>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</si>
  <si>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</si>
  <si>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</si>
  <si>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</si>
  <si>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</si>
  <si>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</si>
  <si>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</si>
  <si>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</si>
  <si>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</si>
  <si>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</si>
  <si>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</si>
  <si>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</si>
  <si>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</si>
  <si>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</si>
  <si>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</si>
  <si>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</si>
  <si>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</si>
  <si>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</si>
  <si>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</si>
  <si>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</si>
  <si>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</si>
  <si>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</si>
  <si>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</si>
  <si>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</si>
  <si>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</si>
  <si>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</si>
  <si>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</si>
  <si>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</si>
  <si>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</si>
  <si>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</si>
  <si>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</si>
  <si>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</si>
  <si>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</si>
  <si>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</si>
  <si>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</si>
  <si>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</si>
  <si>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</si>
  <si>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</si>
  <si>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</si>
  <si>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</si>
  <si>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</si>
  <si>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</si>
  <si>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</si>
  <si>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</si>
  <si>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</si>
  <si>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</si>
  <si>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</si>
  <si>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</si>
  <si>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</si>
  <si>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</si>
  <si>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</si>
  <si>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</si>
  <si>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</si>
  <si>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</si>
  <si>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</si>
  <si>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</si>
  <si>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</si>
  <si>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</si>
  <si>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</si>
  <si>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</si>
  <si>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</si>
  <si>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</si>
  <si>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</si>
  <si>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</si>
  <si>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</si>
  <si>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</si>
  <si>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</si>
  <si>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</si>
  <si>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</si>
  <si>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</si>
  <si>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</si>
  <si>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</si>
  <si>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</si>
  <si>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</si>
  <si>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</si>
  <si>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</si>
  <si>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</si>
  <si>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</si>
  <si>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</si>
  <si>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</si>
  <si>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</si>
  <si>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</si>
  <si>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</si>
  <si>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</si>
  <si>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</si>
  <si>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</si>
  <si>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</si>
  <si>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</si>
  <si>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</si>
  <si>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</si>
  <si>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</si>
  <si>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</si>
  <si>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</si>
  <si>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</si>
  <si>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</si>
  <si>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</si>
  <si>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</si>
  <si>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</si>
  <si>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</si>
  <si>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</si>
  <si>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</si>
  <si>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</si>
  <si>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</si>
  <si>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</si>
  <si>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</si>
  <si>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</si>
  <si>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</si>
  <si>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</si>
  <si>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</si>
  <si>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</si>
  <si>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</si>
  <si>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</si>
  <si>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</si>
  <si>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</si>
  <si>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</si>
  <si>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</si>
  <si>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</si>
  <si>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</si>
  <si>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</si>
  <si>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</si>
  <si>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</si>
  <si>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</si>
  <si>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</si>
  <si>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</si>
  <si>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</si>
  <si>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</si>
  <si>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</si>
  <si>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</si>
  <si>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</si>
  <si>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</si>
  <si>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</si>
  <si>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</si>
  <si>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</si>
  <si>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</si>
  <si>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</si>
  <si>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</si>
  <si>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</si>
  <si>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</si>
  <si>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</si>
  <si>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</si>
  <si>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</si>
  <si>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</si>
  <si>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</si>
  <si>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</si>
  <si>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</si>
  <si>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</si>
  <si>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</si>
  <si>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</si>
  <si>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</si>
  <si>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</si>
  <si>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</si>
  <si>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</si>
  <si>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</si>
  <si>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</si>
  <si>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</si>
  <si>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</si>
  <si>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</si>
  <si>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</si>
  <si>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</si>
  <si>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</si>
  <si>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</si>
  <si>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</si>
  <si>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</si>
  <si>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</si>
  <si>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</si>
  <si>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</si>
  <si>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</si>
  <si>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</si>
  <si>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</si>
  <si>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</si>
  <si>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</si>
  <si>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</si>
  <si>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</si>
  <si>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</si>
  <si>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</si>
  <si>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</si>
  <si>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</si>
  <si>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</si>
  <si>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</si>
  <si>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</si>
  <si>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</si>
  <si>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</si>
  <si>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</si>
  <si>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</si>
  <si>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</si>
  <si>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</si>
  <si>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</si>
  <si>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</si>
  <si>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</si>
  <si>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</si>
  <si>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</si>
  <si>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</si>
  <si>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</si>
  <si>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</si>
  <si>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</si>
  <si>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</si>
  <si>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</si>
  <si>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</si>
  <si>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</si>
  <si>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</si>
  <si>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</si>
  <si>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</si>
  <si>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</si>
  <si>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</si>
  <si>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</si>
  <si>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</si>
  <si>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</si>
  <si>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</si>
  <si>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</si>
  <si>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</si>
  <si>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</si>
  <si>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</si>
  <si>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</si>
  <si>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</si>
  <si>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</si>
  <si>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</si>
  <si>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</si>
  <si>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</si>
  <si>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</si>
  <si>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</si>
  <si>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</si>
  <si>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</si>
  <si>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</si>
  <si>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</si>
  <si>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</si>
  <si>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</si>
  <si>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</si>
  <si>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</si>
  <si>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</si>
  <si>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</si>
  <si>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</si>
  <si>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</si>
  <si>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</si>
  <si>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</si>
  <si>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</si>
  <si>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</si>
  <si>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</si>
  <si>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</si>
  <si>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</si>
  <si>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</si>
  <si>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</si>
  <si>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</si>
  <si>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</si>
  <si>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</si>
  <si>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</si>
  <si>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</si>
  <si>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</si>
  <si>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</si>
  <si>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</si>
  <si>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</si>
  <si>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</si>
  <si>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</si>
  <si>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</si>
  <si>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</si>
  <si>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</si>
  <si>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</si>
  <si>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</si>
  <si>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</si>
  <si>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</si>
  <si>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</si>
  <si>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</si>
  <si>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</si>
  <si>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</si>
  <si>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</si>
  <si>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</si>
  <si>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</si>
  <si>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</si>
  <si>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</si>
  <si>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</si>
  <si>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</si>
  <si>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</si>
  <si>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</si>
  <si>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</si>
  <si>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</si>
  <si>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</si>
  <si>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</si>
  <si>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</si>
  <si>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</si>
  <si>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</si>
  <si>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</si>
  <si>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</si>
  <si>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</si>
  <si>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</si>
  <si>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</si>
  <si>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</si>
  <si>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</si>
  <si>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</si>
  <si>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</si>
  <si>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</si>
  <si>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</si>
  <si>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</si>
  <si>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</si>
  <si>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</si>
  <si>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</si>
  <si>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</si>
  <si>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</si>
  <si>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</si>
  <si>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</si>
  <si>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</si>
  <si>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</si>
  <si>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</si>
  <si>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</si>
  <si>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</si>
  <si>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</si>
  <si>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</si>
  <si>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</si>
  <si>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</si>
  <si>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</si>
  <si>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</si>
  <si>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</si>
  <si>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</si>
  <si>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</si>
  <si>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</si>
  <si>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</si>
  <si>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</si>
  <si>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</si>
  <si>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</si>
  <si>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</si>
  <si>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</si>
  <si>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</si>
  <si>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</si>
  <si>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</si>
  <si>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</si>
  <si>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</si>
  <si>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</si>
  <si>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</si>
  <si>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</si>
  <si>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</si>
  <si>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</si>
  <si>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</si>
  <si>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</si>
  <si>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</si>
  <si>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</si>
  <si>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</si>
  <si>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</si>
  <si>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</si>
  <si>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</si>
  <si>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</si>
  <si>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</si>
  <si>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</si>
  <si>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</si>
  <si>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</si>
  <si>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</si>
  <si>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</si>
  <si>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</si>
  <si>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</si>
  <si>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</si>
  <si>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</si>
  <si>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</si>
  <si>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</si>
  <si>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</si>
  <si>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</si>
  <si>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</si>
  <si>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</si>
  <si>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</si>
  <si>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</si>
  <si>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</si>
  <si>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</si>
  <si>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</si>
  <si>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</si>
  <si>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</si>
  <si>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</si>
  <si>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</si>
  <si>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</si>
  <si>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</si>
  <si>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</si>
  <si>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</si>
  <si>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</si>
  <si>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</si>
  <si>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</si>
  <si>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</si>
  <si>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</si>
  <si>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</si>
  <si>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</si>
  <si>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</si>
  <si>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</si>
  <si>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</si>
  <si>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</si>
  <si>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</si>
  <si>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</si>
  <si>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</si>
  <si>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</si>
  <si>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</si>
  <si>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</si>
  <si>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</si>
  <si>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</si>
  <si>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</si>
  <si>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</si>
  <si>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</si>
  <si>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</si>
  <si>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</si>
  <si>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</si>
  <si>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</si>
  <si>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</si>
  <si>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</si>
  <si>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</si>
  <si>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</si>
  <si>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</si>
  <si>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</si>
  <si>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</si>
  <si>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</si>
  <si>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</si>
  <si>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</si>
  <si>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</si>
  <si>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</si>
  <si>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</si>
  <si>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</si>
  <si>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</si>
  <si>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</si>
  <si>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</si>
  <si>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</si>
  <si>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</si>
  <si>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</si>
  <si>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</si>
  <si>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</si>
  <si>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</si>
  <si>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</si>
  <si>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</si>
  <si>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</si>
  <si>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</si>
  <si>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</si>
  <si>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</si>
  <si>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</si>
  <si>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</si>
  <si>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</si>
  <si>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</si>
  <si>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</si>
  <si>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</si>
  <si>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</si>
  <si>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</si>
  <si>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</si>
  <si>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</si>
  <si>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</si>
  <si>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</si>
  <si>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</si>
  <si>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</si>
  <si>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</si>
  <si>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</si>
  <si>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</si>
  <si>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</si>
  <si>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</si>
  <si>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</si>
  <si>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</si>
  <si>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</si>
  <si>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</si>
  <si>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</si>
  <si>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</si>
  <si>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</si>
  <si>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</si>
  <si>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</si>
  <si>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</si>
  <si>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</si>
  <si>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</si>
  <si>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</si>
  <si>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</si>
  <si>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</si>
  <si>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</si>
  <si>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</si>
  <si>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</si>
  <si>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</si>
  <si>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</si>
  <si>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</si>
  <si>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</si>
  <si>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</si>
  <si>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</si>
  <si>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</si>
  <si>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</si>
  <si>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</si>
  <si>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</si>
  <si>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</si>
  <si>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</si>
  <si>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</si>
  <si>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</si>
  <si>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</si>
  <si>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</si>
  <si>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</si>
  <si>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</si>
  <si>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</si>
  <si>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</si>
  <si>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</si>
  <si>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</si>
  <si>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</si>
  <si>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</si>
  <si>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</si>
  <si>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</si>
  <si>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</si>
  <si>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</si>
  <si>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</si>
  <si>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</si>
  <si>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</si>
  <si>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</si>
  <si>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</si>
  <si>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</si>
  <si>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</si>
  <si>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</si>
  <si>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</si>
  <si>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</si>
  <si>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</si>
  <si>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</si>
  <si>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</si>
  <si>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</si>
  <si>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</si>
  <si>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</si>
  <si>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</si>
  <si>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</si>
  <si>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</si>
  <si>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</si>
  <si>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</si>
  <si>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</si>
  <si>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</si>
  <si>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</si>
  <si>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</si>
  <si>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</si>
  <si>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</si>
  <si>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</si>
  <si>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</si>
  <si>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</si>
  <si>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</si>
  <si>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</si>
  <si>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</si>
  <si>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</si>
  <si>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</si>
  <si>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</si>
  <si>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</si>
  <si>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</si>
  <si>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</si>
  <si>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</si>
  <si>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</si>
  <si>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</si>
  <si>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</si>
  <si>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</si>
  <si>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</si>
  <si>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</si>
  <si>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</si>
  <si>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</si>
  <si>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</si>
  <si>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</si>
  <si>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</si>
  <si>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</si>
  <si>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</si>
  <si>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</si>
  <si>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</si>
  <si>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</si>
  <si>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</si>
  <si>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</si>
  <si>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</si>
  <si>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</si>
  <si>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</si>
  <si>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</si>
  <si>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</si>
  <si>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</si>
  <si>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</si>
  <si>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</si>
  <si>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</si>
  <si>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</si>
  <si>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</si>
  <si>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</si>
  <si>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</si>
  <si>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</si>
  <si>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</si>
  <si>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</si>
  <si>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</si>
  <si>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</si>
  <si>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</si>
  <si>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</si>
  <si>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</si>
  <si>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</si>
  <si>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</si>
  <si>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</si>
  <si>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</si>
  <si>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</si>
  <si>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</si>
  <si>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</si>
  <si>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</si>
  <si>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</si>
  <si>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</si>
  <si>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</si>
  <si>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</si>
  <si>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</si>
  <si>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</si>
  <si>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</si>
  <si>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</si>
  <si>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</si>
  <si>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</si>
  <si>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</si>
  <si>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</si>
  <si>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</si>
  <si>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</si>
  <si>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</si>
  <si>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</si>
  <si>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</si>
  <si>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</si>
  <si>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</si>
  <si>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</si>
  <si>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</si>
  <si>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</si>
  <si>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</si>
  <si>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</si>
  <si>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</si>
  <si>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</si>
  <si>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</si>
  <si>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</si>
  <si>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</si>
  <si>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</si>
  <si>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</si>
  <si>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</si>
  <si>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</si>
  <si>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</si>
  <si>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</si>
  <si>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</si>
  <si>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</si>
  <si>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</si>
  <si>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</si>
  <si>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</si>
  <si>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</si>
  <si>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</si>
  <si>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</si>
  <si>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</si>
  <si>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</si>
  <si>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</si>
  <si>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</si>
  <si>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</si>
  <si>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</si>
  <si>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</si>
  <si>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</si>
  <si>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</si>
  <si>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</si>
  <si>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</si>
  <si>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</si>
  <si>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</si>
  <si>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</si>
  <si>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</si>
  <si>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</si>
  <si>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</si>
  <si>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</si>
  <si>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</si>
  <si>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</si>
  <si>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</si>
  <si>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</si>
  <si>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</si>
  <si>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</si>
  <si>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</si>
  <si>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</si>
  <si>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</si>
  <si>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</si>
  <si>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</si>
  <si>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</si>
  <si>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</si>
  <si>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</si>
  <si>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</si>
  <si>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</si>
  <si>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</si>
  <si>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</si>
  <si>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</si>
  <si>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</si>
  <si>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</si>
  <si>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</si>
  <si>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</si>
  <si>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</si>
  <si>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</si>
  <si>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</si>
  <si>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</si>
  <si>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</si>
  <si>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</si>
  <si>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</si>
  <si>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</si>
  <si>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</si>
  <si>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</si>
  <si>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</si>
  <si>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</si>
  <si>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</si>
  <si>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</si>
  <si>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</si>
  <si>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</si>
  <si>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</si>
  <si>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</si>
  <si>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</si>
  <si>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</si>
  <si>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</si>
  <si>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</si>
  <si>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</si>
  <si>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</si>
  <si>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</si>
  <si>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</si>
  <si>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</si>
  <si>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</si>
  <si>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</si>
  <si>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</si>
  <si>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</si>
  <si>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</si>
  <si>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</si>
  <si>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</si>
  <si>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</si>
  <si>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</si>
  <si>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</si>
  <si>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</si>
  <si>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</si>
  <si>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</si>
  <si>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</si>
  <si>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</si>
  <si>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</si>
  <si>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</si>
  <si>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</si>
  <si>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</si>
  <si>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</si>
  <si>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</si>
  <si>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</si>
  <si>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</si>
  <si>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</si>
  <si>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</si>
  <si>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</si>
  <si>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</si>
  <si>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</si>
  <si>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</si>
  <si>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</si>
  <si>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</si>
  <si>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</si>
  <si>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</si>
  <si>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</si>
  <si>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</si>
  <si>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</si>
  <si>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</si>
  <si>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</si>
  <si>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</si>
  <si>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</si>
  <si>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</si>
  <si>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</si>
  <si>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</si>
  <si>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</si>
  <si>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</si>
  <si>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</si>
  <si>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</si>
  <si>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</si>
  <si>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</si>
  <si>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</si>
  <si>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</si>
  <si>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</si>
  <si>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</si>
  <si>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</si>
  <si>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</si>
  <si>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</si>
  <si>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</si>
  <si>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</si>
  <si>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</si>
  <si>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</si>
  <si>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</si>
  <si>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</si>
  <si>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</si>
  <si>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</si>
  <si>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</si>
  <si>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</si>
  <si>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</si>
  <si>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</si>
  <si>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</si>
  <si>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</si>
  <si>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</si>
  <si>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</si>
  <si>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</si>
  <si>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</si>
  <si>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</si>
  <si>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</si>
  <si>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</si>
  <si>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</si>
  <si>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</si>
  <si>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</si>
  <si>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</si>
  <si>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</si>
  <si>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</si>
  <si>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</si>
  <si>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</si>
  <si>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</si>
  <si>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</si>
  <si>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</si>
  <si>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</si>
  <si>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</si>
  <si>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</si>
  <si>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</si>
  <si>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</si>
  <si>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</si>
  <si>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</si>
  <si>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</si>
  <si>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</si>
  <si>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</si>
  <si>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</si>
  <si>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</si>
  <si>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</si>
  <si>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</si>
  <si>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</si>
  <si>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</si>
  <si>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</si>
  <si>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</si>
  <si>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</si>
  <si>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</si>
  <si>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</si>
  <si>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</si>
  <si>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</si>
  <si>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</si>
  <si>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</si>
  <si>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</si>
  <si>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</si>
  <si>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</si>
  <si>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</si>
  <si>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</si>
  <si>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</si>
  <si>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</si>
  <si>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</si>
  <si>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</si>
  <si>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</si>
  <si>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</si>
  <si>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</si>
  <si>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</si>
  <si>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</si>
  <si>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</si>
  <si>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</si>
  <si>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</si>
  <si>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</si>
  <si>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</si>
  <si>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</si>
  <si>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</si>
  <si>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</si>
  <si>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</si>
  <si>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</si>
  <si>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</si>
  <si>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</si>
  <si>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</si>
  <si>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</si>
  <si>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</si>
  <si>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</si>
  <si>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</si>
  <si>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</si>
  <si>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</si>
  <si>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</si>
  <si>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</si>
  <si>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</si>
  <si>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</si>
  <si>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</si>
  <si>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</si>
  <si>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</si>
  <si>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</si>
  <si>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</si>
  <si>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</si>
  <si>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</si>
  <si>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</si>
  <si>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</si>
  <si>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</si>
  <si>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</si>
  <si>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</si>
  <si>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</si>
  <si>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</si>
  <si>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</si>
  <si>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</si>
  <si>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</si>
  <si>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</si>
  <si>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</si>
  <si>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</si>
  <si>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</si>
  <si>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</si>
  <si>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</si>
  <si>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</si>
  <si>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</si>
  <si>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</si>
  <si>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</si>
  <si>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</si>
  <si>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</si>
  <si>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</si>
  <si>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</si>
  <si>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</si>
  <si>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</si>
  <si>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</si>
  <si>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</si>
  <si>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</si>
  <si>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</si>
  <si>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</si>
  <si>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</si>
  <si>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</si>
  <si>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</si>
  <si>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</si>
  <si>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</si>
  <si>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</si>
  <si>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</si>
  <si>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</si>
  <si>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</si>
  <si>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</si>
  <si>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</si>
  <si>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</si>
  <si>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</si>
  <si>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</si>
  <si>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</si>
  <si>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</si>
  <si>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</si>
  <si>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</si>
  <si>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</si>
  <si>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</si>
  <si>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</si>
  <si>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</si>
  <si>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</si>
  <si>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</si>
  <si>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</si>
  <si>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</si>
  <si>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</si>
  <si>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</si>
  <si>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</si>
  <si>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</si>
  <si>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</si>
  <si>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</si>
  <si>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</si>
  <si>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</si>
  <si>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</si>
  <si>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</si>
  <si>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</si>
  <si>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</si>
  <si>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</si>
  <si>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</si>
  <si>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</si>
  <si>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</si>
  <si>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</si>
  <si>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</si>
  <si>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</si>
  <si>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</si>
  <si>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</si>
  <si>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</si>
  <si>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</si>
  <si>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</si>
  <si>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</si>
  <si>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</si>
  <si>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</si>
  <si>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</si>
  <si>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</si>
  <si>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</si>
  <si>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</si>
  <si>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</si>
  <si>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</si>
  <si>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</si>
  <si>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</si>
  <si>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</si>
  <si>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</si>
  <si>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</si>
  <si>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</si>
  <si>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</si>
  <si>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</si>
  <si>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</si>
  <si>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</si>
  <si>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</si>
  <si>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</si>
  <si>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</si>
  <si>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</si>
  <si>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</si>
  <si>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</si>
  <si>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</si>
  <si>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</si>
  <si>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</si>
  <si>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</si>
  <si>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</si>
  <si>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</si>
  <si>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</si>
  <si>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</si>
  <si>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</si>
  <si>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</si>
  <si>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</si>
  <si>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</si>
  <si>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</si>
  <si>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</si>
  <si>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</si>
  <si>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</si>
  <si>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</si>
  <si>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</si>
  <si>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</si>
  <si>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</si>
  <si>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</si>
  <si>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</si>
  <si>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</si>
  <si>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</si>
  <si>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</si>
  <si>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</si>
  <si>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</si>
  <si>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</si>
  <si>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</si>
  <si>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</si>
  <si>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</si>
  <si>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</si>
  <si>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</si>
  <si>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</si>
  <si>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</si>
  <si>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</si>
  <si>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</si>
  <si>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</si>
  <si>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</si>
  <si>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</si>
  <si>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</si>
  <si>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</si>
  <si>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</si>
  <si>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</si>
  <si>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</si>
  <si>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</si>
  <si>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</si>
  <si>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</si>
  <si>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</si>
  <si>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</si>
  <si>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</si>
  <si>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</si>
  <si>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</si>
  <si>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</si>
  <si>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</si>
  <si>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</si>
  <si>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</si>
  <si>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</si>
  <si>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</si>
  <si>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</si>
  <si>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</si>
  <si>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</si>
  <si>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</si>
  <si>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</si>
  <si>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</si>
  <si>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</si>
  <si>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</si>
  <si>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</si>
  <si>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</si>
  <si>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</si>
  <si>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</si>
  <si>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</si>
  <si>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</si>
  <si>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</si>
  <si>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</si>
  <si>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</si>
  <si>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</si>
  <si>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</si>
  <si>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</si>
  <si>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</si>
  <si>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</si>
  <si>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</si>
  <si>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</si>
  <si>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</si>
  <si>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</si>
  <si>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</si>
  <si>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</si>
  <si>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</si>
  <si>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</si>
  <si>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</si>
  <si>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</si>
  <si>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</si>
  <si>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</si>
  <si>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</si>
  <si>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</si>
  <si>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</si>
  <si>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</si>
  <si>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</si>
  <si>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</si>
  <si>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</si>
  <si>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</si>
  <si>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</si>
  <si>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</si>
  <si>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</si>
  <si>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</si>
  <si>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</si>
  <si>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</si>
  <si>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</si>
  <si>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</si>
  <si>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</si>
  <si>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</si>
  <si>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</si>
  <si>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</si>
  <si>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</si>
  <si>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</si>
  <si>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</si>
  <si>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</si>
  <si>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</si>
  <si>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</si>
  <si>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</si>
  <si>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</si>
  <si>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</si>
  <si>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</si>
  <si>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</si>
  <si>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</si>
  <si>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</si>
  <si>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</si>
  <si>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</si>
  <si>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</si>
  <si>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</si>
  <si>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</si>
  <si>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</si>
  <si>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</si>
  <si>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</si>
  <si>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</si>
  <si>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</si>
  <si>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</si>
  <si>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</si>
  <si>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</si>
  <si>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</si>
  <si>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</si>
  <si>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</si>
  <si>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</si>
  <si>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</si>
  <si>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</si>
  <si>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</si>
  <si>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</si>
  <si>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</si>
  <si>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</si>
  <si>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</si>
  <si>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</si>
  <si>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</si>
  <si>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</si>
  <si>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</si>
  <si>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</si>
  <si>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</si>
  <si>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</si>
  <si>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</si>
  <si>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</si>
  <si>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</si>
  <si>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</si>
  <si>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</si>
  <si>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</si>
  <si>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</si>
  <si>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</si>
  <si>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</si>
  <si>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</si>
  <si>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</si>
  <si>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</si>
  <si>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</si>
  <si>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</si>
  <si>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</si>
  <si>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</si>
  <si>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</si>
  <si>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</si>
  <si>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</si>
  <si>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</si>
  <si>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</si>
  <si>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</si>
  <si>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</si>
  <si>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</si>
  <si>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</si>
  <si>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</si>
  <si>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</si>
  <si>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</si>
  <si>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</si>
  <si>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</si>
  <si>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</si>
  <si>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</si>
  <si>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</si>
  <si>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</si>
  <si>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</si>
  <si>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</si>
  <si>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</si>
  <si>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</si>
  <si>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</si>
  <si>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</si>
  <si>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</si>
  <si>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</si>
  <si>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</si>
  <si>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</si>
  <si>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</si>
  <si>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</si>
  <si>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</si>
  <si>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</si>
  <si>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</si>
  <si>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</si>
  <si>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</si>
  <si>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</si>
  <si>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</si>
  <si>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</si>
  <si>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</si>
  <si>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</si>
  <si>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</si>
  <si>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</si>
  <si>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</si>
  <si>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</si>
  <si>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</si>
  <si>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</si>
  <si>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</si>
  <si>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</si>
  <si>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</si>
  <si>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</si>
  <si>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</si>
  <si>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</si>
  <si>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</si>
  <si>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</si>
  <si>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</si>
  <si>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</si>
  <si>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</si>
  <si>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</si>
  <si>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</si>
  <si>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</si>
  <si>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</si>
  <si>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</si>
  <si>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</si>
  <si>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</si>
  <si>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</si>
  <si>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</si>
  <si>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</si>
  <si>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</si>
  <si>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</si>
  <si>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</si>
  <si>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</si>
  <si>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</si>
  <si>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</si>
  <si>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</si>
  <si>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</si>
  <si>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</si>
  <si>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</si>
  <si>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</si>
  <si>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</si>
  <si>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</si>
  <si>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</si>
  <si>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</si>
  <si>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</si>
  <si>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</si>
  <si>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</si>
  <si>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</si>
  <si>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</si>
  <si>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</si>
  <si>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</si>
  <si>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</si>
  <si>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</si>
  <si>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</si>
  <si>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</si>
  <si>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</si>
  <si>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</si>
  <si>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</si>
  <si>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</si>
  <si>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</si>
  <si>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</si>
  <si>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</si>
  <si>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</si>
  <si>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</si>
  <si>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</si>
  <si>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</si>
  <si>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</si>
  <si>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</si>
  <si>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</si>
  <si>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</si>
  <si>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</si>
  <si>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</si>
  <si>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</si>
  <si>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</si>
  <si>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</si>
  <si>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</si>
  <si>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</si>
  <si>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</si>
  <si>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</si>
  <si>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</si>
  <si>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</si>
  <si>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</si>
  <si>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</si>
  <si>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</si>
  <si>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</si>
  <si>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</si>
  <si>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</si>
  <si>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</si>
  <si>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</si>
  <si>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</si>
  <si>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</si>
  <si>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</si>
  <si>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</si>
  <si>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</si>
  <si>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</si>
  <si>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</si>
  <si>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</si>
  <si>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</si>
  <si>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</si>
  <si>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</si>
  <si>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</si>
  <si>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</si>
  <si>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</si>
  <si>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</si>
  <si>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</si>
  <si>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</si>
  <si>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</si>
  <si>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</si>
  <si>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</si>
  <si>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</si>
  <si>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</si>
  <si>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</si>
  <si>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</si>
  <si>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</si>
  <si>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</si>
  <si>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</si>
  <si>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</si>
  <si>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</si>
  <si>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</si>
  <si>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</si>
  <si>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</si>
  <si>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</si>
  <si>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</si>
  <si>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</si>
  <si>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</si>
  <si>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</si>
  <si>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</si>
  <si>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</si>
  <si>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</si>
  <si>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</si>
  <si>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</si>
  <si>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</si>
  <si>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</si>
  <si>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</si>
  <si>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</si>
  <si>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</si>
  <si>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</si>
  <si>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</si>
  <si>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</si>
  <si>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</si>
  <si>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</si>
  <si>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</si>
  <si>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</si>
  <si>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</si>
  <si>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</si>
  <si>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</si>
  <si>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</si>
  <si>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</si>
  <si>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</si>
  <si>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</si>
  <si>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</si>
  <si>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</si>
  <si>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</si>
  <si>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</si>
  <si>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</si>
  <si>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</si>
  <si>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</si>
  <si>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</si>
  <si>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</si>
  <si>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</si>
  <si>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</si>
  <si>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</si>
  <si>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</si>
  <si>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</si>
  <si>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</si>
  <si>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</si>
  <si>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</si>
  <si>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</si>
  <si>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</si>
  <si>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</si>
  <si>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</si>
  <si>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</si>
  <si>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</si>
  <si>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</si>
  <si>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</si>
  <si>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</si>
  <si>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</si>
  <si>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</si>
  <si>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</si>
  <si>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</si>
  <si>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</si>
  <si>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</si>
  <si>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</si>
  <si>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</si>
  <si>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</si>
  <si>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</si>
  <si>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</si>
  <si>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</si>
  <si>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</si>
  <si>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</si>
  <si>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</si>
  <si>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</si>
  <si>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</si>
  <si>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</si>
  <si>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</si>
  <si>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</si>
  <si>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</si>
  <si>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</si>
  <si>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</si>
  <si>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</si>
  <si>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</si>
  <si>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</si>
  <si>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</si>
  <si>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</si>
  <si>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</si>
  <si>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</si>
  <si>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</si>
  <si>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</si>
  <si>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</si>
  <si>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</si>
  <si>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</si>
  <si>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</si>
  <si>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</si>
  <si>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</si>
  <si>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</si>
  <si>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</si>
  <si>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</si>
  <si>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</si>
  <si>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</si>
  <si>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</si>
  <si>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</si>
  <si>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</si>
  <si>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</si>
  <si>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</si>
  <si>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</si>
  <si>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</si>
  <si>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</si>
  <si>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</si>
  <si>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</si>
  <si>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</si>
  <si>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</si>
  <si>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</si>
  <si>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</si>
  <si>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</si>
  <si>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</si>
  <si>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</si>
  <si>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</si>
  <si>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</si>
  <si>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</si>
  <si>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</si>
  <si>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</si>
  <si>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</si>
  <si>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</si>
  <si>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</si>
  <si>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</si>
  <si>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</si>
  <si>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</si>
  <si>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</si>
  <si>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</si>
  <si>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</si>
  <si>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</si>
  <si>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</si>
  <si>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</si>
  <si>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</si>
  <si>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</si>
  <si>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</si>
  <si>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</si>
  <si>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</si>
  <si>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</si>
  <si>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</si>
  <si>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</si>
  <si>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</si>
  <si>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</si>
  <si>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</si>
  <si>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</si>
  <si>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</si>
  <si>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</si>
  <si>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</si>
  <si>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</si>
  <si>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</si>
  <si>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</si>
  <si>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</si>
  <si>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</si>
  <si>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</si>
  <si>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</si>
  <si>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</si>
  <si>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</si>
  <si>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</si>
  <si>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</si>
  <si>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</si>
  <si>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</si>
  <si>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</si>
  <si>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</si>
  <si>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</si>
  <si>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</si>
  <si>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</si>
  <si>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</si>
  <si>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</si>
  <si>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</si>
  <si>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</si>
  <si>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</si>
  <si>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</si>
  <si>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</si>
  <si>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</si>
  <si>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</si>
  <si>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</si>
  <si>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</si>
  <si>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</si>
  <si>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</si>
  <si>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</si>
  <si>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</si>
  <si>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</si>
  <si>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</si>
  <si>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</si>
  <si>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</si>
  <si>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</si>
  <si>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</si>
  <si>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</si>
  <si>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</si>
  <si>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</si>
  <si>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</si>
  <si>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</si>
  <si>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</si>
  <si>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</si>
  <si>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</si>
  <si>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</si>
  <si>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</si>
  <si>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</si>
  <si>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</si>
  <si>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</si>
  <si>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</si>
  <si>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</si>
  <si>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</si>
  <si>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</si>
  <si>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</si>
  <si>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</si>
  <si>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</si>
  <si>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</si>
  <si>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</si>
  <si>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</si>
  <si>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</si>
  <si>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</si>
  <si>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</si>
  <si>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</si>
  <si>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</si>
  <si>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</si>
  <si>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</si>
  <si>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</si>
  <si>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</si>
  <si>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</si>
  <si>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</si>
  <si>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</si>
  <si>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</si>
  <si>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</si>
  <si>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</si>
  <si>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</si>
  <si>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</si>
  <si>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</si>
  <si>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</si>
  <si>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</si>
  <si>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</si>
  <si>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</si>
  <si>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</si>
  <si>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</si>
  <si>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</si>
  <si>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</si>
  <si>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</si>
  <si>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</si>
  <si>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</si>
  <si>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</si>
  <si>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</si>
  <si>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</si>
  <si>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</si>
  <si>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</si>
  <si>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</si>
  <si>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</si>
  <si>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</si>
  <si>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</si>
  <si>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</si>
  <si>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</si>
  <si>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</si>
  <si>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</si>
  <si>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</si>
  <si>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</si>
  <si>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</si>
  <si>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</si>
  <si>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</si>
  <si>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</si>
  <si>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</si>
  <si>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</si>
  <si>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</si>
  <si>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</si>
  <si>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</si>
  <si>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</si>
  <si>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</si>
  <si>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</si>
  <si>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</si>
  <si>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</si>
  <si>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</si>
  <si>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</si>
  <si>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</si>
  <si>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</si>
  <si>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</si>
  <si>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</si>
  <si>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</si>
  <si>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</si>
  <si>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</si>
  <si>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</si>
  <si>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</si>
  <si>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</si>
  <si>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</si>
  <si>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</si>
  <si>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</si>
  <si>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</si>
  <si>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</si>
  <si>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</si>
  <si>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</si>
  <si>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</si>
  <si>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</si>
  <si>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</si>
  <si>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</si>
  <si>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</si>
  <si>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</si>
  <si>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</si>
  <si>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</si>
  <si>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</si>
  <si>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</si>
  <si>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</si>
  <si>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</si>
  <si>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</si>
  <si>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</si>
  <si>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</si>
  <si>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</si>
  <si>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</si>
  <si>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</si>
  <si>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</si>
  <si>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</si>
  <si>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</si>
  <si>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</si>
  <si>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</si>
  <si>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</si>
  <si>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</si>
  <si>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</si>
  <si>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</si>
  <si>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</si>
  <si>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</si>
  <si>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</si>
  <si>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</si>
  <si>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</si>
  <si>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</si>
  <si>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</si>
  <si>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</si>
  <si>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</si>
  <si>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</si>
  <si>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</si>
  <si>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</si>
  <si>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</si>
  <si>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</si>
  <si>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</si>
  <si>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</si>
  <si>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</si>
  <si>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</si>
  <si>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</si>
  <si>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</si>
  <si>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</si>
  <si>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</si>
  <si>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</si>
  <si>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</si>
  <si>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</si>
  <si>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</si>
  <si>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</si>
  <si>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</si>
  <si>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</si>
  <si>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</si>
  <si>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</si>
  <si>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</si>
  <si>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</si>
  <si>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</si>
  <si>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</si>
  <si>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</si>
  <si>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</si>
  <si>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</si>
  <si>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</si>
  <si>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</si>
  <si>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</si>
  <si>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</si>
  <si>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</si>
  <si>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</si>
  <si>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</si>
  <si>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</si>
  <si>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</si>
  <si>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</si>
  <si>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</si>
  <si>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</si>
  <si>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</si>
  <si>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</si>
  <si>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</si>
  <si>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</si>
  <si>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</si>
  <si>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</si>
  <si>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</si>
  <si>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</si>
  <si>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</si>
  <si>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</si>
  <si>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</si>
  <si>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</si>
  <si>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</si>
  <si>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</si>
  <si>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</si>
  <si>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</si>
  <si>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</si>
  <si>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</si>
  <si>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</si>
  <si>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</si>
  <si>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</si>
  <si>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</si>
  <si>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</si>
  <si>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</si>
  <si>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</si>
  <si>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</si>
  <si>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</si>
  <si>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</si>
  <si>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</si>
  <si>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</si>
  <si>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</si>
  <si>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</si>
  <si>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</si>
  <si>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</si>
  <si>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</si>
  <si>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</si>
  <si>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</si>
  <si>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</si>
  <si>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</si>
  <si>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</si>
  <si>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</si>
  <si>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</si>
  <si>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</si>
  <si>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</si>
  <si>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</si>
  <si>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</si>
  <si>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</si>
  <si>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</si>
  <si>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</si>
  <si>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</si>
  <si>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</si>
  <si>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</si>
  <si>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</si>
  <si>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</si>
  <si>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</si>
  <si>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</si>
  <si>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</si>
  <si>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</si>
  <si>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</si>
  <si>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</si>
  <si>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</si>
  <si>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</si>
  <si>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</si>
  <si>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</si>
  <si>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</si>
  <si>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</si>
  <si>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</si>
  <si>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</si>
  <si>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</si>
  <si>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</si>
  <si>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</si>
  <si>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</si>
  <si>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</si>
  <si>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</si>
  <si>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</si>
  <si>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</si>
  <si>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</si>
  <si>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</si>
  <si>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</si>
  <si>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</si>
  <si>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</si>
  <si>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</si>
  <si>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</si>
  <si>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</si>
  <si>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</si>
  <si>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</si>
  <si>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</si>
  <si>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</si>
  <si>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</si>
  <si>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</si>
  <si>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</si>
  <si>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</si>
  <si>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</si>
  <si>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</si>
  <si>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</si>
  <si>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</si>
  <si>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</si>
  <si>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</si>
  <si>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</si>
  <si>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</si>
  <si>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</si>
  <si>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</si>
  <si>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</si>
  <si>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</si>
  <si>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</si>
  <si>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</si>
  <si>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</si>
  <si>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</si>
  <si>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</si>
  <si>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</si>
  <si>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</si>
  <si>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</si>
  <si>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</si>
  <si>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</si>
  <si>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</si>
  <si>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</si>
  <si>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</si>
  <si>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</si>
  <si>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</si>
  <si>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</si>
  <si>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</si>
  <si>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</si>
  <si>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</si>
  <si>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</si>
  <si>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</si>
  <si>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</si>
  <si>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</si>
  <si>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</si>
  <si>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</si>
  <si>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</si>
  <si>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</si>
  <si>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</si>
  <si>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</si>
  <si>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</si>
  <si>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</si>
  <si>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</si>
  <si>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</si>
  <si>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</si>
  <si>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</si>
  <si>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</si>
  <si>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</si>
  <si>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</si>
  <si>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</si>
  <si>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</si>
  <si>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</si>
  <si>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</si>
  <si>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</si>
  <si>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</si>
  <si>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</si>
  <si>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</si>
  <si>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</si>
  <si>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</si>
  <si>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</si>
  <si>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</si>
  <si>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</si>
  <si>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</si>
  <si>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</si>
  <si>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</si>
  <si>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</si>
  <si>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</si>
  <si>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</si>
  <si>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</si>
  <si>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</si>
  <si>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</si>
  <si>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</si>
  <si>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</si>
  <si>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</si>
  <si>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</si>
  <si>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</si>
  <si>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</si>
  <si>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</si>
  <si>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</si>
  <si>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</si>
  <si>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</si>
  <si>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</si>
  <si>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</si>
  <si>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</si>
  <si>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</si>
  <si>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</si>
  <si>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</si>
  <si>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</si>
  <si>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</si>
  <si>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</si>
  <si>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</si>
  <si>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</si>
  <si>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</si>
  <si>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</si>
  <si>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</si>
  <si>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</si>
  <si>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</si>
  <si>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</si>
  <si>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</si>
  <si>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</si>
  <si>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</si>
  <si>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</si>
  <si>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</si>
  <si>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</si>
  <si>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</si>
  <si>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</si>
  <si>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</si>
  <si>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</si>
  <si>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</si>
  <si>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</si>
  <si>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</si>
  <si>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</si>
  <si>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</si>
  <si>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</si>
  <si>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</si>
  <si>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</si>
  <si>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</si>
  <si>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</si>
  <si>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</si>
  <si>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</si>
  <si>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</si>
  <si>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</si>
  <si>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</si>
  <si>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</si>
  <si>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</si>
  <si>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</si>
  <si>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</si>
  <si>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</si>
  <si>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</si>
  <si>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</si>
  <si>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</si>
  <si>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</si>
  <si>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</si>
  <si>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</si>
  <si>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</si>
  <si>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</si>
  <si>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</si>
  <si>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</si>
  <si>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</si>
  <si>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</si>
  <si>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</si>
  <si>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</si>
  <si>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</si>
  <si>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</si>
  <si>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</si>
  <si>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</si>
  <si>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</si>
  <si>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</si>
  <si>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</si>
  <si>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</si>
  <si>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</si>
  <si>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</si>
  <si>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</si>
  <si>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</si>
  <si>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</si>
  <si>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</si>
  <si>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</si>
  <si>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</si>
  <si>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</si>
  <si>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</si>
  <si>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</si>
  <si>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</si>
  <si>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</si>
  <si>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</si>
  <si>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</si>
  <si>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</si>
  <si>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</si>
  <si>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</si>
  <si>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</si>
  <si>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</si>
  <si>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</si>
  <si>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</si>
  <si>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</si>
  <si>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</si>
  <si>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</si>
  <si>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</si>
  <si>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</si>
  <si>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</si>
  <si>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</si>
  <si>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</si>
  <si>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</si>
  <si>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</si>
  <si>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</si>
  <si>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</si>
  <si>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</si>
  <si>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</si>
  <si>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</si>
  <si>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</si>
  <si>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</si>
  <si>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</si>
  <si>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</si>
  <si>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</si>
  <si>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</si>
  <si>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</si>
  <si>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</si>
  <si>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</si>
  <si>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</si>
  <si>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</si>
  <si>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</si>
  <si>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</si>
  <si>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</si>
  <si>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</si>
  <si>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</si>
  <si>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</si>
  <si>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</si>
  <si>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</si>
  <si>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</si>
  <si>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</si>
  <si>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</si>
  <si>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</si>
  <si>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</si>
  <si>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</si>
  <si>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</si>
  <si>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</si>
  <si>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</si>
  <si>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</si>
  <si>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</si>
  <si>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</si>
  <si>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</si>
  <si>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</si>
  <si>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</si>
  <si>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</si>
  <si>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</si>
  <si>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</si>
  <si>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</si>
  <si>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</si>
  <si>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</si>
  <si>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</si>
  <si>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</si>
  <si>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</si>
  <si>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</si>
  <si>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</si>
  <si>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</si>
  <si>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</si>
  <si>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</si>
  <si>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</si>
  <si>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</si>
  <si>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</si>
  <si>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</si>
  <si>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</si>
  <si>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</si>
  <si>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</si>
  <si>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</si>
  <si>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</si>
  <si>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</si>
  <si>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</si>
  <si>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</si>
  <si>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</si>
  <si>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</si>
  <si>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</si>
  <si>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</si>
  <si>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</si>
  <si>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</si>
  <si>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</si>
  <si>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</si>
  <si>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</si>
  <si>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</si>
  <si>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</si>
  <si>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</si>
  <si>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</si>
  <si>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</si>
  <si>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</si>
  <si>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</si>
  <si>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</si>
  <si>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</si>
  <si>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</si>
  <si>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</si>
  <si>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</si>
  <si>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</si>
  <si>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</si>
  <si>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</si>
  <si>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</si>
  <si>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</si>
  <si>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</si>
  <si>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</si>
  <si>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</si>
  <si>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</si>
  <si>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</si>
  <si>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</si>
  <si>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</si>
  <si>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</si>
  <si>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</si>
  <si>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</si>
  <si>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</si>
  <si>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</si>
  <si>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</si>
  <si>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</si>
  <si>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</si>
  <si>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</si>
  <si>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</si>
  <si>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</si>
  <si>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</si>
  <si>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</si>
  <si>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</si>
  <si>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</si>
  <si>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</si>
  <si>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</si>
  <si>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</si>
  <si>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</si>
  <si>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</si>
  <si>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</si>
  <si>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</si>
  <si>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</si>
  <si>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</si>
  <si>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</si>
  <si>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</si>
  <si>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</si>
  <si>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</si>
  <si>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</si>
  <si>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</si>
  <si>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</si>
  <si>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</si>
  <si>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</si>
  <si>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</si>
  <si>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</si>
  <si>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</si>
  <si>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</si>
  <si>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</si>
  <si>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</si>
  <si>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</si>
  <si>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</si>
  <si>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</si>
  <si>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</si>
  <si>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</si>
  <si>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</si>
  <si>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</si>
  <si>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</si>
  <si>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</si>
  <si>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</si>
  <si>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</si>
  <si>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</si>
  <si>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</si>
  <si>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</si>
  <si>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</si>
  <si>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</si>
  <si>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</si>
  <si>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</si>
  <si>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</si>
  <si>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</si>
  <si>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</si>
  <si>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</si>
  <si>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</si>
  <si>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</si>
  <si>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</si>
  <si>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</si>
  <si>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</si>
  <si>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</si>
  <si>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</si>
  <si>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</si>
  <si>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</si>
  <si>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</si>
  <si>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</si>
  <si>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</si>
  <si>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</si>
  <si>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</si>
  <si>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</si>
  <si>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</si>
  <si>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</si>
  <si>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</si>
  <si>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</si>
  <si>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</si>
  <si>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</si>
  <si>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</si>
  <si>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</si>
  <si>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</si>
  <si>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</si>
  <si>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</si>
  <si>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</si>
  <si>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</si>
  <si>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</si>
  <si>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</si>
  <si>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</si>
  <si>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</si>
  <si>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</si>
  <si>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</si>
  <si>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</si>
  <si>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</si>
  <si>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</si>
  <si>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</si>
  <si>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</si>
  <si>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</si>
  <si>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</si>
  <si>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</si>
  <si>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</si>
  <si>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</si>
  <si>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</si>
  <si>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</si>
  <si>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</si>
  <si>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</si>
  <si>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</si>
  <si>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</si>
  <si>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</si>
  <si>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</si>
  <si>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</si>
  <si>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</si>
  <si>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</si>
  <si>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</si>
  <si>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</si>
  <si>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</si>
  <si>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</si>
  <si>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</si>
  <si>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</si>
  <si>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</si>
  <si>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</si>
  <si>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</si>
  <si>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</si>
  <si>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</si>
  <si>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</si>
  <si>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</si>
  <si>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</si>
  <si>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</si>
  <si>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</si>
  <si>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</si>
  <si>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</si>
  <si>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</si>
  <si>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</si>
  <si>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</si>
  <si>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</si>
  <si>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</si>
  <si>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</si>
  <si>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</si>
  <si>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</si>
  <si>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</si>
  <si>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</si>
  <si>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</si>
  <si>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</si>
  <si>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</si>
  <si>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</si>
  <si>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</si>
  <si>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</si>
  <si>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</si>
  <si>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</si>
  <si>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</si>
  <si>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</si>
  <si>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</si>
  <si>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</si>
  <si>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</si>
  <si>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</si>
  <si>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</si>
  <si>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</si>
  <si>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</si>
  <si>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</si>
  <si>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</si>
  <si>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</si>
  <si>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</si>
  <si>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</si>
  <si>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</si>
  <si>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</si>
  <si>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</si>
  <si>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</si>
  <si>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</si>
  <si>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</si>
  <si>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</si>
  <si>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</si>
  <si>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</si>
  <si>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</si>
  <si>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</si>
  <si>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</si>
  <si>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</si>
  <si>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</si>
  <si>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</si>
  <si>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</si>
  <si>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</si>
  <si>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</si>
  <si>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</si>
  <si>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</si>
  <si>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</si>
  <si>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</si>
  <si>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</si>
  <si>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</si>
  <si>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</si>
  <si>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</si>
  <si>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</si>
  <si>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</si>
  <si>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</si>
  <si>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</si>
  <si>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</si>
  <si>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</si>
  <si>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</si>
  <si>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</si>
  <si>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</si>
  <si>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</si>
  <si>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</si>
  <si>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</si>
  <si>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</si>
  <si>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</si>
  <si>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</si>
  <si>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</si>
  <si>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</si>
  <si>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</si>
  <si>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</si>
  <si>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</si>
  <si>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</si>
  <si>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</si>
  <si>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</si>
  <si>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</si>
  <si>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</si>
  <si>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</si>
  <si>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</si>
  <si>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</si>
  <si>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</si>
  <si>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</si>
  <si>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</si>
  <si>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</si>
  <si>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</si>
  <si>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</si>
  <si>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</si>
  <si>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</si>
  <si>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</si>
  <si>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</si>
  <si>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</si>
  <si>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</si>
  <si>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</si>
  <si>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</si>
  <si>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</si>
  <si>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</si>
  <si>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</si>
  <si>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</si>
  <si>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</si>
  <si>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</si>
  <si>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</si>
  <si>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</si>
  <si>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</si>
  <si>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</si>
  <si>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</si>
  <si>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</si>
  <si>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</si>
  <si>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</si>
  <si>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</si>
  <si>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</si>
  <si>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</si>
  <si>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</si>
  <si>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</si>
  <si>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</si>
  <si>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</si>
  <si>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</si>
  <si>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</si>
  <si>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</si>
  <si>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</si>
  <si>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</si>
  <si>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</si>
  <si>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</si>
  <si>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</si>
  <si>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</si>
  <si>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</si>
  <si>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</si>
  <si>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</si>
  <si>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</si>
  <si>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</si>
  <si>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</si>
  <si>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</si>
  <si>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</si>
  <si>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</si>
  <si>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</si>
  <si>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</si>
  <si>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</si>
  <si>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</si>
  <si>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</si>
  <si>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</si>
  <si>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</si>
  <si>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</si>
  <si>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</si>
  <si>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</si>
  <si>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</si>
  <si>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</si>
  <si>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</si>
  <si>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</si>
  <si>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</si>
  <si>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</si>
  <si>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</si>
  <si>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</si>
  <si>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</si>
  <si>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</si>
  <si>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</si>
  <si>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</si>
  <si>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</si>
  <si>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</si>
  <si>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</si>
  <si>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</si>
  <si>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</si>
  <si>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</si>
  <si>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</si>
  <si>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</si>
  <si>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</si>
  <si>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</si>
  <si>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</si>
  <si>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</si>
  <si>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</si>
  <si>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</si>
  <si>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</si>
  <si>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</si>
  <si>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</si>
  <si>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</si>
  <si>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</si>
  <si>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</si>
  <si>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</si>
  <si>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</si>
  <si>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</si>
  <si>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</si>
  <si>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</si>
  <si>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</si>
  <si>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</si>
  <si>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</si>
  <si>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</si>
  <si>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</si>
  <si>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</si>
  <si>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</si>
  <si>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</si>
  <si>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</si>
  <si>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</si>
  <si>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</si>
  <si>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</si>
  <si>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</si>
  <si>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</si>
  <si>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</si>
  <si>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</si>
  <si>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</si>
  <si>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</si>
  <si>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</si>
  <si>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</si>
  <si>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</si>
  <si>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</si>
  <si>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</si>
  <si>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</si>
  <si>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</si>
  <si>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</si>
  <si>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</si>
  <si>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</si>
  <si>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</si>
  <si>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</si>
  <si>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</si>
  <si>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</si>
  <si>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</si>
  <si>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</si>
  <si>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</si>
  <si>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</si>
  <si>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</si>
  <si>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</si>
  <si>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</si>
  <si>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</si>
  <si>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</si>
  <si>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</si>
  <si>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</si>
  <si>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</si>
  <si>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</si>
  <si>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</si>
  <si>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</si>
  <si>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</si>
  <si>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</si>
  <si>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</si>
  <si>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</si>
  <si>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</si>
  <si>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</si>
  <si>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</si>
  <si>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</si>
  <si>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</si>
  <si>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</si>
  <si>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</si>
  <si>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</si>
  <si>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</si>
  <si>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</si>
  <si>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</si>
  <si>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</si>
  <si>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</si>
  <si>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</si>
  <si>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</si>
  <si>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</si>
  <si>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</si>
  <si>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</si>
  <si>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</si>
  <si>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</si>
  <si>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</si>
  <si>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</si>
  <si>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</si>
  <si>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</si>
  <si>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</si>
  <si>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</si>
  <si>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</si>
  <si>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</si>
  <si>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</si>
  <si>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</si>
  <si>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</si>
  <si>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</si>
  <si>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</si>
  <si>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</si>
  <si>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</si>
  <si>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</si>
  <si>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</si>
  <si>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</si>
  <si>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</si>
  <si>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</si>
  <si>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</si>
  <si>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</si>
  <si>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</si>
  <si>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</si>
  <si>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</si>
  <si>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</si>
  <si>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</si>
  <si>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</si>
  <si>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</si>
  <si>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</si>
  <si>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</si>
  <si>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</si>
  <si>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</si>
  <si>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</si>
  <si>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</si>
  <si>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</si>
  <si>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</si>
  <si>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</si>
  <si>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</si>
  <si>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</si>
  <si>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</si>
  <si>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</si>
  <si>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</si>
  <si>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</si>
  <si>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</si>
  <si>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</si>
  <si>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</si>
  <si>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</si>
  <si>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</si>
  <si>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</si>
  <si>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</si>
  <si>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</si>
  <si>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</si>
  <si>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</si>
  <si>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</si>
  <si>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</si>
  <si>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</si>
  <si>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</si>
  <si>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</si>
  <si>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</si>
  <si>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</si>
  <si>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</si>
  <si>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</si>
  <si>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</si>
  <si>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</si>
  <si>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</si>
  <si>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</si>
  <si>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</si>
  <si>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</si>
  <si>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</si>
  <si>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</si>
  <si>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</si>
  <si>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</si>
  <si>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</si>
  <si>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</si>
  <si>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</si>
  <si>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</si>
  <si>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</si>
  <si>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</si>
  <si>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</si>
  <si>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</si>
  <si>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</si>
  <si>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</si>
  <si>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</si>
  <si>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</si>
  <si>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</si>
  <si>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</si>
  <si>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</si>
  <si>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</si>
  <si>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</si>
  <si>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</si>
  <si>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</si>
  <si>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</si>
  <si>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</si>
  <si>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</si>
  <si>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</si>
  <si>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</si>
  <si>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</si>
  <si>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</si>
  <si>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</si>
  <si>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</si>
  <si>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</si>
  <si>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</si>
  <si>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</si>
  <si>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</si>
  <si>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</si>
  <si>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</si>
  <si>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</si>
  <si>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</si>
  <si>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</si>
  <si>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</si>
  <si>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</si>
  <si>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</si>
  <si>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</si>
  <si>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</si>
  <si>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</si>
  <si>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</si>
  <si>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</si>
  <si>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</si>
  <si>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</si>
  <si>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</si>
  <si>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</si>
  <si>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SASSE A CHATEAUFORT</t>
  </si>
  <si>
    <t>SASSE</t>
  </si>
  <si>
    <t>06153630</t>
  </si>
  <si>
    <t>18690155900069</t>
  </si>
  <si>
    <t>AGENCE DE L'EAU RHONE MEDITERRANEE CORSE</t>
  </si>
  <si>
    <t>34255833500077</t>
  </si>
  <si>
    <t>AQUASCOP BIOLOGIE site de Monptellier</t>
  </si>
  <si>
    <t>IBMR-18-M31</t>
  </si>
  <si>
    <t>JOYCE LAMBERT, FLORIAN ALLEMANN</t>
  </si>
  <si>
    <t>IBMR standard</t>
  </si>
  <si>
    <t>GAUCHE</t>
  </si>
  <si>
    <t>ETIAGE NORMAL</t>
  </si>
  <si>
    <t>ENSOLEILLE</t>
  </si>
  <si>
    <t>NULLE</t>
  </si>
  <si>
    <t>OUI</t>
  </si>
  <si>
    <t>Présence solidago canadensis? À la RG de la limite amonrt de la station</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</si>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</sst>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940881</v>
      </c>
      <c r="G10" s="105"/>
      <c r="H10" s="106"/>
    </row>
    <row r="11" spans="1:8" ht="15">
      <c r="A11" s="10" t="s">
        <v>2281</v>
      </c>
      <c r="B11" s="47">
        <v>43298</v>
      </c>
      <c r="D11" s="10" t="s">
        <v>2284</v>
      </c>
      <c r="E11" s="52">
        <v>6357635</v>
      </c>
      <c r="G11" s="105"/>
      <c r="H11" s="106"/>
    </row>
    <row r="12" spans="1:8" ht="15">
      <c r="A12" s="10" t="s">
        <v>2287</v>
      </c>
      <c r="B12" s="52" t="s">
        <v>5290</v>
      </c>
      <c r="D12" s="10" t="s">
        <v>2285</v>
      </c>
      <c r="E12" s="52">
        <v>940802</v>
      </c>
      <c r="G12" s="107"/>
      <c r="H12" s="108"/>
    </row>
    <row r="13" spans="1:5" ht="17.25" customHeight="1" thickBot="1">
      <c r="A13" s="2"/>
      <c r="B13" s="55"/>
      <c r="D13" s="10" t="s">
        <v>2286</v>
      </c>
      <c r="E13" s="52">
        <v>6357616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940881</v>
      </c>
    </row>
    <row r="18" spans="1:3" ht="15">
      <c r="A18" s="115"/>
      <c r="B18" s="49" t="s">
        <v>2271</v>
      </c>
      <c r="C18" s="61">
        <f>E11</f>
        <v>6357635</v>
      </c>
    </row>
    <row r="19" spans="1:2" ht="15">
      <c r="A19" s="3" t="s">
        <v>2063</v>
      </c>
      <c r="B19" s="29">
        <v>581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9.9</v>
      </c>
      <c r="C37" s="6"/>
      <c r="D37" s="8" t="s">
        <v>2110</v>
      </c>
      <c r="E37" s="30"/>
    </row>
    <row r="38" spans="1:5" s="7" customFormat="1" ht="15" customHeight="1">
      <c r="A38" s="5" t="s">
        <v>2115</v>
      </c>
      <c r="B38" s="30">
        <v>1</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0.02</v>
      </c>
      <c r="E97" s="35"/>
      <c r="F97" s="35" t="s">
        <v>2294</v>
      </c>
    </row>
    <row r="98" spans="1:6" ht="15">
      <c r="A98" s="33" t="s">
        <v>528</v>
      </c>
      <c r="B98" s="20" t="str">
        <f>VLOOKUP(A98,'Ref Taxo'!A:B,2,FALSE)</f>
        <v>Diatoma</v>
      </c>
      <c r="C98" s="21">
        <f>VLOOKUP(A98,'Ref Taxo'!A:D,4,FALSE)</f>
        <v>6627</v>
      </c>
      <c r="D98" s="34">
        <v>0.01</v>
      </c>
      <c r="E98" s="35"/>
      <c r="F98" s="35" t="s">
        <v>2294</v>
      </c>
    </row>
    <row r="99" spans="1:6" ht="15">
      <c r="A99" s="33" t="s">
        <v>811</v>
      </c>
      <c r="B99" s="20" t="str">
        <f>VLOOKUP(A99,'Ref Taxo'!A:B,2,FALSE)</f>
        <v>Gomphonema</v>
      </c>
      <c r="C99" s="21">
        <f>VLOOKUP(A99,'Ref Taxo'!A:D,4,FALSE)</f>
        <v>8781</v>
      </c>
      <c r="D99" s="34">
        <v>0.01</v>
      </c>
      <c r="E99" s="35"/>
      <c r="F99" s="35" t="s">
        <v>2294</v>
      </c>
    </row>
    <row r="100" spans="1:6" ht="15">
      <c r="A100" s="33" t="s">
        <v>1883</v>
      </c>
      <c r="B100" s="20" t="str">
        <f>VLOOKUP(A100,'Ref Taxo'!A:B,2,FALSE)</f>
        <v>Spirogyra</v>
      </c>
      <c r="C100" s="21">
        <f>VLOOKUP(A100,'Ref Taxo'!A:D,4,FALSE)</f>
        <v>1147</v>
      </c>
      <c r="D100" s="34">
        <v>0.01</v>
      </c>
      <c r="E100" s="35"/>
      <c r="F100" s="35" t="s">
        <v>2294</v>
      </c>
    </row>
    <row r="101" spans="1:6" ht="15">
      <c r="A101" s="33" t="s">
        <v>2056</v>
      </c>
      <c r="B101" s="20" t="str">
        <f>VLOOKUP(A101,'Ref Taxo'!A:B,2,FALSE)</f>
        <v>Zygnema</v>
      </c>
      <c r="C101" s="21">
        <f>VLOOKUP(A101,'Ref Taxo'!A:D,4,FALSE)</f>
        <v>1148</v>
      </c>
      <c r="D101" s="34">
        <v>0.01</v>
      </c>
      <c r="E101" s="35"/>
      <c r="F101" s="35" t="s">
        <v>2294</v>
      </c>
    </row>
    <row r="102" spans="1:6" ht="15">
      <c r="A102" s="33" t="s">
        <v>661</v>
      </c>
      <c r="B102" s="20" t="str">
        <f>VLOOKUP(A102,'Ref Taxo'!A:B,2,FALSE)</f>
        <v>Equisetum arvense</v>
      </c>
      <c r="C102" s="21">
        <f>VLOOKUP(A102,'Ref Taxo'!A:D,4,FALSE)</f>
        <v>1384</v>
      </c>
      <c r="D102" s="34">
        <v>0.01</v>
      </c>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